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Instrucciones" state="visible" r:id="rId4"/>
    <sheet sheetId="12" name="Panel" state="visible" r:id="rId5"/>
    <sheet sheetId="2" name="Datos generales" state="visible" r:id="rId6"/>
    <sheet sheetId="3" name="Programa" state="visible" r:id="rId7"/>
    <sheet sheetId="4" name="Procesos y alcance" state="visible" r:id="rId8"/>
    <sheet sheetId="5" name="Lista de comprobación" state="visible" r:id="rId9"/>
    <sheet sheetId="6" name="Evidencias revisadas" state="visible" r:id="rId10"/>
    <sheet sheetId="7" name="Hallazgos" state="visible" r:id="rId11"/>
    <sheet sheetId="8" name="No conformidades y obs." state="visible" r:id="rId12"/>
    <sheet sheetId="9" name="Acciones correctivas" state="visible" r:id="rId13"/>
    <sheet sheetId="10" name="Responsables y fechas" state="visible" r:id="rId14"/>
    <sheet sheetId="11" name="Seguimiento" state="visible" r:id="rId15"/>
  </sheets>
  <calcPr calcId="171027" fullCalcOnLoad="1"/>
</workbook>
</file>

<file path=xl/sharedStrings.xml><?xml version="1.0" encoding="utf-8"?>
<sst xmlns="http://schemas.openxmlformats.org/spreadsheetml/2006/main" count="691" uniqueCount="469">
  <si>
    <t>Plantilla de auditoría interna ISO 9001</t>
  </si>
  <si>
    <t>Lee esta hoja antes de usar la plantilla en una auditoría real.</t>
  </si>
  <si>
    <t>QualitySupport · Plantilla de auditoría interna ISO 9001 · v2026.1</t>
  </si>
  <si>
    <t>Para qué sirve</t>
  </si>
  <si>
    <t>Planificar una auditoría interna del sistema de gestión de la calidad, registrar la evidencia revisada, documentar hallazgos, abrir acciones correctivas y seguir su cierre. El panel resume el estado sin macros.</t>
  </si>
  <si>
    <t>Qué no es</t>
  </si>
  <si>
    <t>No certifica, no declara conformidad y no garantiza el resultado de una auditoría externa. Una auditoría de certificación la realiza una entidad de certificación acreditada.</t>
  </si>
  <si>
    <t>Texto de la norma</t>
  </si>
  <si>
    <t>Las preguntas son orientativas y de redacción propia: no reproducen ISO 9001. La numeración de cláusulas es una referencia. Contrasta siempre con la edición oficial que tenga tu organización (ISO o UNE).</t>
  </si>
  <si>
    <t>Edición</t>
  </si>
  <si>
    <t>Las preguntas marcadas «Ambas» aplican a ISO 9001:2015 y a la edición 2026. «Buena práctica» no es un requisito. Ninguna pregunta afirma un requisito específico de la edición 2026 no comprobado en el texto oficial.</t>
  </si>
  <si>
    <t>Ejemplos</t>
  </si>
  <si>
    <t>Las filas cuyo ID empieza por EJEMPLO están en gris y no cuentan en el panel. Bórralas cuando empieces.</t>
  </si>
  <si>
    <t>Protección</t>
  </si>
  <si>
    <t>Las hojas Panel y Seguimiento están protegidas (sin contraseña) para no borrar fórmulas por accidente: Revisar → Desproteger hoja.</t>
  </si>
  <si>
    <t>Flujo recomendado</t>
  </si>
  <si>
    <t>1</t>
  </si>
  <si>
    <t>Datos generales</t>
  </si>
  <si>
    <t>Objetivo, alcance, criterios, fechas y equipo auditor.</t>
  </si>
  <si>
    <t>2</t>
  </si>
  <si>
    <t>Programa</t>
  </si>
  <si>
    <t>Qué procesos se auditan en el año, con qué prioridad (importancia, cambios, resultados previos).</t>
  </si>
  <si>
    <t>3</t>
  </si>
  <si>
    <t>Procesos y alcance</t>
  </si>
  <si>
    <t>Qué procesos y sedes entran en esta auditoría y por qué quedan fuera los demás.</t>
  </si>
  <si>
    <t>4</t>
  </si>
  <si>
    <t>Lista de comprobación</t>
  </si>
  <si>
    <t>Un resultado por pregunta, con la evidencia examinada. Si hay hallazgo, anota su ID.</t>
  </si>
  <si>
    <t>5</t>
  </si>
  <si>
    <t>Evidencias revisadas</t>
  </si>
  <si>
    <t>Documentos, registros, entrevistas y muestras: qué se vio exactamente.</t>
  </si>
  <si>
    <t>6</t>
  </si>
  <si>
    <t>Hallazgos</t>
  </si>
  <si>
    <t>Hechos verificables con su evidencia objetiva. Sin conclusiones sin prueba.</t>
  </si>
  <si>
    <t>7</t>
  </si>
  <si>
    <t>No conformidades y obs.</t>
  </si>
  <si>
    <t>Contención, corrección inmediata y si hace falta acción correctiva.</t>
  </si>
  <si>
    <t>8</t>
  </si>
  <si>
    <t>Acciones correctivas</t>
  </si>
  <si>
    <t>Causa, acción, responsable, plazo y cómo se comprobará la eficacia.</t>
  </si>
  <si>
    <t>9</t>
  </si>
  <si>
    <t>Responsables y fechas</t>
  </si>
  <si>
    <t>Carga de acciones y vencimientos por responsable.</t>
  </si>
  <si>
    <t>10</t>
  </si>
  <si>
    <t>Seguimiento</t>
  </si>
  <si>
    <t>Qué está en plazo, qué vence pronto y qué está vencido.</t>
  </si>
  <si>
    <t>11</t>
  </si>
  <si>
    <t>Panel</t>
  </si>
  <si>
    <t>Cobertura por cláusula, hallazgos por tipo y gravedad, estado de las acciones.</t>
  </si>
  <si>
    <t>Clasificación de resultados</t>
  </si>
  <si>
    <t>Conforme</t>
  </si>
  <si>
    <t>La evidencia revisada satisface el criterio de auditoría. No equivale a certificar el sistema.</t>
  </si>
  <si>
    <t>No conformidad</t>
  </si>
  <si>
    <t>Evidencia de incumplimiento de un criterio definido. La gravedad (alta, media, baja) es opcional y sigue el método de tu organización.</t>
  </si>
  <si>
    <t>Observación</t>
  </si>
  <si>
    <t>Situación que merece seguimiento sin declararse incumplimiento. Define antes el criterio interno.</t>
  </si>
  <si>
    <t>Oportunidad de mejora</t>
  </si>
  <si>
    <t>Posibilidad de mejorar eficacia o robustez. No impone una solución como requisito.</t>
  </si>
  <si>
    <t>No aplica / No evaluado</t>
  </si>
  <si>
    <t>Fuera del alcance justificado, o pendiente. Justifica el «No aplica».</t>
  </si>
  <si>
    <t>Fuentes primarias</t>
  </si>
  <si>
    <t>ISO 19011:2026 · Directrices para la auditoría de sistemas de gestión</t>
  </si>
  <si>
    <t>https://www.iso.org/standard/88984.html</t>
  </si>
  <si>
    <t>ISO 9001:2026 · Ficha oficial</t>
  </si>
  <si>
    <t>https://www.iso.org/standard/88464.html</t>
  </si>
  <si>
    <t>Global ACI · Requisitos de transición a ISO 9001:2026</t>
  </si>
  <si>
    <t>https://global-aci.org/en/news/global-aci-publishes-transition-requirements-for-iso-90012026/</t>
  </si>
  <si>
    <t>Guía de auditoría interna (QualitySupport)</t>
  </si>
  <si>
    <t>https://qualitysupport.es/auditoria-interna</t>
  </si>
  <si>
    <t>Versión y uso</t>
  </si>
  <si>
    <t>v2026.1 (21/09/2026). Uso libre dentro de tu organización. Puedes adaptar preguntas, listas y columnas. qualitysupport.es</t>
  </si>
  <si>
    <t>Panel de la auditoría</t>
  </si>
  <si>
    <t>Se actualiza solo. Mide el avance de la auditoría, no una nota de certificación.</t>
  </si>
  <si>
    <t>Organización:</t>
  </si>
  <si>
    <t>Edición:</t>
  </si>
  <si>
    <t>Avance de la lista de comprobación</t>
  </si>
  <si>
    <t>Hallazgos registrados</t>
  </si>
  <si>
    <t>Preguntas</t>
  </si>
  <si>
    <t>Total</t>
  </si>
  <si>
    <t>Revisadas</t>
  </si>
  <si>
    <t>No conformidades</t>
  </si>
  <si>
    <t>No aplica</t>
  </si>
  <si>
    <t>Observaciones</t>
  </si>
  <si>
    <t>Pendientes</t>
  </si>
  <si>
    <t>Oportunidades de mejora</t>
  </si>
  <si>
    <t>Cobertura</t>
  </si>
  <si>
    <t>Gravedad alta</t>
  </si>
  <si>
    <t>Estado de la auditoría</t>
  </si>
  <si>
    <t>Gravedad media</t>
  </si>
  <si>
    <t>Gravedad baja</t>
  </si>
  <si>
    <t>Resultados de la lista</t>
  </si>
  <si>
    <t>Abiertos</t>
  </si>
  <si>
    <t>Abiertas</t>
  </si>
  <si>
    <t>Cerradas</t>
  </si>
  <si>
    <t>Cobertura por cláusula</t>
  </si>
  <si>
    <t>Vencidas</t>
  </si>
  <si>
    <t>Cláusula</t>
  </si>
  <si>
    <t>No conform.</t>
  </si>
  <si>
    <t>Vencen en 7 días</t>
  </si>
  <si>
    <t>Eficacia verificada</t>
  </si>
  <si>
    <t>Cierre de acciones</t>
  </si>
  <si>
    <t>Este panel resume el avance y los hallazgos de una auditoría interna. No es una puntuación de conformidad ni una predicción del resultado de una auditoría de certificación.</t>
  </si>
  <si>
    <t>Datos generales de la auditoría</t>
  </si>
  <si>
    <t>Completa las celdas en amarillo antes del trabajo de campo.</t>
  </si>
  <si>
    <t>Organización</t>
  </si>
  <si>
    <t>Título / código de la auditoría</t>
  </si>
  <si>
    <t>Tipo</t>
  </si>
  <si>
    <t>Auditoría interna</t>
  </si>
  <si>
    <t>Edición de referencia</t>
  </si>
  <si>
    <t>ISO 9001:2015</t>
  </si>
  <si>
    <t>Objetivo</t>
  </si>
  <si>
    <t>Alcance</t>
  </si>
  <si>
    <t>Criterios</t>
  </si>
  <si>
    <t>ISO 9001 (edición de referencia) y documentación interna aplicable</t>
  </si>
  <si>
    <t>Fecha de inicio</t>
  </si>
  <si>
    <t>Fecha de fin</t>
  </si>
  <si>
    <t>Auditor líder</t>
  </si>
  <si>
    <t>Equipo auditor</t>
  </si>
  <si>
    <t>Representantes de la organización</t>
  </si>
  <si>
    <t>Muestreo y limitaciones</t>
  </si>
  <si>
    <t>Independencia</t>
  </si>
  <si>
    <t>Nadie audita un proceso que haya diseñado o mantenga.</t>
  </si>
  <si>
    <t>Programa de auditorías</t>
  </si>
  <si>
    <t>Planifica por importancia del proceso, riesgos, cambios y resultados de auditorías anteriores.</t>
  </si>
  <si>
    <t>Auditoría ID</t>
  </si>
  <si>
    <t>Año</t>
  </si>
  <si>
    <t>Proceso / área</t>
  </si>
  <si>
    <t>Fecha prevista</t>
  </si>
  <si>
    <t>Auditor asignado</t>
  </si>
  <si>
    <t>Prioridad</t>
  </si>
  <si>
    <t>Estado</t>
  </si>
  <si>
    <t>Fecha real</t>
  </si>
  <si>
    <t>Informe / referencia</t>
  </si>
  <si>
    <t>Qué entra en esta auditoría y por qué queda fuera lo demás.</t>
  </si>
  <si>
    <t>Proceso</t>
  </si>
  <si>
    <t>Responsable del proceso</t>
  </si>
  <si>
    <t>Sede / área</t>
  </si>
  <si>
    <t>¿En el alcance?</t>
  </si>
  <si>
    <t>Justificación si queda fuera</t>
  </si>
  <si>
    <t>Importancia / riesgo</t>
  </si>
  <si>
    <t>Última auditoría</t>
  </si>
  <si>
    <t>Cláusulas relacionadas</t>
  </si>
  <si>
    <t>Preguntas (IDs)</t>
  </si>
  <si>
    <t>Preguntas orientativas de redacción propia. Adapta el alcance y contrasta con la edición oficial.</t>
  </si>
  <si>
    <t>ID</t>
  </si>
  <si>
    <t>Aplica a</t>
  </si>
  <si>
    <t>Proceso / tema</t>
  </si>
  <si>
    <t>Pregunta de auditoría</t>
  </si>
  <si>
    <t>Evidencia orientativa</t>
  </si>
  <si>
    <t>Evidencia examinada</t>
  </si>
  <si>
    <t>Resultado</t>
  </si>
  <si>
    <t>Hallazgo ID</t>
  </si>
  <si>
    <t>Notas</t>
  </si>
  <si>
    <t>Capítulo</t>
  </si>
  <si>
    <t>AI-001</t>
  </si>
  <si>
    <t>Ambas</t>
  </si>
  <si>
    <t>4.1</t>
  </si>
  <si>
    <t>Contexto</t>
  </si>
  <si>
    <t>¿Se han identificado y revisado las cuestiones internas y externas que pueden afectar al sistema de gestión de la calidad?</t>
  </si>
  <si>
    <t>Análisis de contexto, actas, riesgos estratégicos, indicadores</t>
  </si>
  <si>
    <t>No evaluado</t>
  </si>
  <si>
    <t>AI-002</t>
  </si>
  <si>
    <t>¿El análisis del contexto contempla cambios regulatorios, tecnológicos, digitales, climáticos y de mercado relevantes para la organización?</t>
  </si>
  <si>
    <t>Registro de cambios, análisis PESTEL, mapa de riesgos</t>
  </si>
  <si>
    <t>AI-003</t>
  </si>
  <si>
    <t>4.2</t>
  </si>
  <si>
    <t>Partes interesadas</t>
  </si>
  <si>
    <t>¿Están identificadas las partes interesadas pertinentes y sus necesidades o expectativas aplicables?</t>
  </si>
  <si>
    <t>Mapa de partes interesadas, requisitos contractuales y legales</t>
  </si>
  <si>
    <t>AI-004</t>
  </si>
  <si>
    <t>¿Existe un método para revisar cambios en los requisitos de las partes interesadas y trasladarlos a los procesos?</t>
  </si>
  <si>
    <t>Revisiones periódicas, responsables, comunicaciones</t>
  </si>
  <si>
    <t>AI-005</t>
  </si>
  <si>
    <t>4.3</t>
  </si>
  <si>
    <t>¿El alcance del sistema define límites, sedes, productos, servicios y exclusiones justificadas?</t>
  </si>
  <si>
    <t>Declaración de alcance aprobada y vigente</t>
  </si>
  <si>
    <t>AI-006</t>
  </si>
  <si>
    <t>4.4</t>
  </si>
  <si>
    <t>Procesos</t>
  </si>
  <si>
    <t>¿Los procesos necesarios y sus interacciones están definidos y se entienden en la práctica?</t>
  </si>
  <si>
    <t>Mapa de procesos, fichas, entrevistas, observación</t>
  </si>
  <si>
    <t>AI-007</t>
  </si>
  <si>
    <t>¿Cada proceso tiene entradas, salidas, responsables, recursos y criterios de control suficientemente claros?</t>
  </si>
  <si>
    <t>Fichas de proceso, matrices de responsabilidad</t>
  </si>
  <si>
    <t>AI-008</t>
  </si>
  <si>
    <t>¿Se controlan los indicadores de proceso y se actúa cuando los resultados se desvían?</t>
  </si>
  <si>
    <t>Cuadros de mando, reuniones, planes de acción</t>
  </si>
  <si>
    <t>AI-009</t>
  </si>
  <si>
    <t>¿La información documentada necesaria para operar y demostrar los procesos está disponible y actualizada?</t>
  </si>
  <si>
    <t>Procedimientos, registros, control de versiones</t>
  </si>
  <si>
    <t>AI-010</t>
  </si>
  <si>
    <t>5.1</t>
  </si>
  <si>
    <t>Liderazgo</t>
  </si>
  <si>
    <t>¿La alta dirección demuestra responsabilidad y participación activa en la eficacia del sistema?</t>
  </si>
  <si>
    <t>Decisiones, recursos, revisiones, comunicaciones</t>
  </si>
  <si>
    <t>AI-011</t>
  </si>
  <si>
    <t>¿Los requisitos del sistema están integrados en la gestión ordinaria del negocio?</t>
  </si>
  <si>
    <t>Objetivos, presupuestos, reuniones operativas</t>
  </si>
  <si>
    <t>AI-012</t>
  </si>
  <si>
    <t>Enfoque al cliente</t>
  </si>
  <si>
    <t>¿Se determinan y cumplen de forma consistente los requisitos del cliente y los aplicables al producto o servicio?</t>
  </si>
  <si>
    <t>Contratos, ofertas, requisitos legales, controles</t>
  </si>
  <si>
    <t>AI-013</t>
  </si>
  <si>
    <t>¿Se gestionan los riesgos que podrían afectar a la conformidad y a la satisfacción del cliente?</t>
  </si>
  <si>
    <t>Riesgos de proceso, reclamaciones, contingencias</t>
  </si>
  <si>
    <t>AI-014</t>
  </si>
  <si>
    <t>5.2</t>
  </si>
  <si>
    <t>Política</t>
  </si>
  <si>
    <t>¿La política de calidad es apropiada, está disponible, se comunica y orienta los objetivos?</t>
  </si>
  <si>
    <t>Política vigente, evidencias de comunicación</t>
  </si>
  <si>
    <t>AI-015</t>
  </si>
  <si>
    <t>5.3</t>
  </si>
  <si>
    <t>Responsabilidades</t>
  </si>
  <si>
    <t>¿Las responsabilidades y autoridades relevantes están asignadas, entendidas y aplicadas?</t>
  </si>
  <si>
    <t>Organigrama, descripciones de puesto, entrevistas</t>
  </si>
  <si>
    <t>AI-016</t>
  </si>
  <si>
    <t>Buena práctica</t>
  </si>
  <si>
    <t>Cultura de la calidad</t>
  </si>
  <si>
    <t>¿Qué comportamientos, decisiones y mecanismos muestran que la dirección impulsa una cultura de la calidad?</t>
  </si>
  <si>
    <t>Ejemplos observables, reconocimiento, comunicación, decisiones (relacionado con 7.3)</t>
  </si>
  <si>
    <t>AI-017</t>
  </si>
  <si>
    <t>6.1</t>
  </si>
  <si>
    <t>Riesgos</t>
  </si>
  <si>
    <t>¿Los riesgos del sistema y de los procesos se identifican, priorizan y tratan con acciones proporcionales?</t>
  </si>
  <si>
    <t>Matriz de riesgos, planes, responsables, seguimiento</t>
  </si>
  <si>
    <t>AI-018</t>
  </si>
  <si>
    <t>Oportunidades</t>
  </si>
  <si>
    <t>¿Las oportunidades se identifican y gestionan de forma explícita, con responsables y seguimiento, y no sólo como el reverso de los riesgos?</t>
  </si>
  <si>
    <t>Registro de oportunidades, casos de mejora, seguimiento</t>
  </si>
  <si>
    <t>AI-019</t>
  </si>
  <si>
    <t>Planificación</t>
  </si>
  <si>
    <t>¿Se evalúa si las acciones sobre riesgos y oportunidades han sido eficaces?</t>
  </si>
  <si>
    <t>Indicadores, revisiones, resultados antes/después</t>
  </si>
  <si>
    <t>AI-020</t>
  </si>
  <si>
    <t>6.2</t>
  </si>
  <si>
    <t>Objetivos</t>
  </si>
  <si>
    <t>¿Los objetivos de calidad son coherentes, medibles, asignados y tienen plazos y recursos?</t>
  </si>
  <si>
    <t>Plan de objetivos, KPI, responsables, fechas</t>
  </si>
  <si>
    <t>AI-021</t>
  </si>
  <si>
    <t>¿Se realiza seguimiento de los objetivos y se actúa ante desviaciones?</t>
  </si>
  <si>
    <t>Informes, actas, acciones correctivas o de mejora</t>
  </si>
  <si>
    <t>AI-022</t>
  </si>
  <si>
    <t>6.3</t>
  </si>
  <si>
    <t>Cambios</t>
  </si>
  <si>
    <t>¿Los cambios del sistema se planifican considerando propósito, consecuencias, recursos y responsabilidades?</t>
  </si>
  <si>
    <t>Planes de cambio, pruebas, aprobaciones, comunicación</t>
  </si>
  <si>
    <t>AI-023</t>
  </si>
  <si>
    <t>7.1</t>
  </si>
  <si>
    <t>Recursos</t>
  </si>
  <si>
    <t>¿Los recursos humanos, técnicos, financieros y de infraestructura son adecuados para operar el sistema?</t>
  </si>
  <si>
    <t>Presupuestos, cargas de trabajo, mantenimiento, capacidad</t>
  </si>
  <si>
    <t>AI-024</t>
  </si>
  <si>
    <t>Ambiente de trabajo</t>
  </si>
  <si>
    <t>¿El ambiente necesario para la operación de los procesos está definido y controlado?</t>
  </si>
  <si>
    <t>Condiciones físicas, sociales, seguridad y bienestar</t>
  </si>
  <si>
    <t>AI-025</t>
  </si>
  <si>
    <t>Seguimiento y medición</t>
  </si>
  <si>
    <t>¿Los recursos de seguimiento y medición son adecuados, están controlados y son trazables cuando procede?</t>
  </si>
  <si>
    <t>Inventario, calibración, verificación, estado</t>
  </si>
  <si>
    <t>AI-026</t>
  </si>
  <si>
    <t>Conocimiento</t>
  </si>
  <si>
    <t>¿El conocimiento organizativo crítico se identifica, conserva, comparte y actualiza?</t>
  </si>
  <si>
    <t>Lecciones aprendidas, formación, repositorios, sucesión</t>
  </si>
  <si>
    <t>AI-027</t>
  </si>
  <si>
    <t>7.2</t>
  </si>
  <si>
    <t>Competencia</t>
  </si>
  <si>
    <t>¿Se han definido las competencias necesarias y se conserva evidencia de que las personas son competentes?</t>
  </si>
  <si>
    <t>Perfiles, evaluación, formación, experiencia</t>
  </si>
  <si>
    <t>AI-028</t>
  </si>
  <si>
    <t>7.3</t>
  </si>
  <si>
    <t>Toma de conciencia</t>
  </si>
  <si>
    <t>¿Las personas comprenden la política, los objetivos, su contribución y las consecuencias de incumplir?</t>
  </si>
  <si>
    <t>Entrevistas, comunicación, inducción</t>
  </si>
  <si>
    <t>AI-029</t>
  </si>
  <si>
    <t>7.4</t>
  </si>
  <si>
    <t>Comunicación</t>
  </si>
  <si>
    <t>¿Se determina qué comunicar, cuándo, a quién, cómo y quién es responsable?</t>
  </si>
  <si>
    <t>Plan de comunicación, canales, registros</t>
  </si>
  <si>
    <t>AI-030</t>
  </si>
  <si>
    <t>7.5</t>
  </si>
  <si>
    <t>Información documentada</t>
  </si>
  <si>
    <t>¿Los documentos se crean, revisan, aprueban, distribuyen y protegen de forma controlada?</t>
  </si>
  <si>
    <t>Flujo de aprobación, versiones, permisos</t>
  </si>
  <si>
    <t>AI-031</t>
  </si>
  <si>
    <t>Registros</t>
  </si>
  <si>
    <t>¿Los registros son legibles, recuperables, íntegros y se retienen durante el periodo definido?</t>
  </si>
  <si>
    <t>Matriz de retención, copias, accesos, eliminación</t>
  </si>
  <si>
    <t>AI-032</t>
  </si>
  <si>
    <t>8.1</t>
  </si>
  <si>
    <t>Planificación operacional</t>
  </si>
  <si>
    <t>¿La operación se planifica y controla con criterios, recursos y registros adecuados?</t>
  </si>
  <si>
    <t>Planes, instrucciones, controles, registros</t>
  </si>
  <si>
    <t>AI-033</t>
  </si>
  <si>
    <t>8.2</t>
  </si>
  <si>
    <t>Requisitos del cliente</t>
  </si>
  <si>
    <t>¿Los requisitos se determinan, revisan y confirman antes de comprometer el suministro?</t>
  </si>
  <si>
    <t>Revisión de ofertas, contratos y pedidos</t>
  </si>
  <si>
    <t>AI-034</t>
  </si>
  <si>
    <t>Cambios de requisitos</t>
  </si>
  <si>
    <t>¿Los cambios en requisitos se controlan y se comunican a las funciones afectadas?</t>
  </si>
  <si>
    <t>Modificaciones, aprobaciones, trazabilidad</t>
  </si>
  <si>
    <t>AI-035</t>
  </si>
  <si>
    <t>8.3</t>
  </si>
  <si>
    <t>Diseño y desarrollo</t>
  </si>
  <si>
    <t>Cuando aplica, ¿el diseño se planifica con etapas, responsabilidades, recursos e interfaces definidos?</t>
  </si>
  <si>
    <t>Plan de diseño, hitos, responsables</t>
  </si>
  <si>
    <t>AI-036</t>
  </si>
  <si>
    <t>¿Las entradas de diseño son completas, coherentes y consideran requisitos funcionales, legales y experiencias previas?</t>
  </si>
  <si>
    <t>Especificaciones, normativa, lecciones aprendidas</t>
  </si>
  <si>
    <t>AI-037</t>
  </si>
  <si>
    <t>¿Se realizan revisiones, verificaciones y validaciones adecuadas antes de liberar los resultados?</t>
  </si>
  <si>
    <t>Protocolos, pruebas, aprobaciones, resultados</t>
  </si>
  <si>
    <t>AI-038</t>
  </si>
  <si>
    <t>¿Los cambios de diseño se identifican, revisan y controlan para evitar impactos adversos?</t>
  </si>
  <si>
    <t>Solicitudes de cambio, análisis de impacto</t>
  </si>
  <si>
    <t>AI-039</t>
  </si>
  <si>
    <t>8.4</t>
  </si>
  <si>
    <t>Proveedores externos</t>
  </si>
  <si>
    <t>¿Los proveedores se seleccionan, evalúan y reevalúan según su capacidad y el riesgo del suministro?</t>
  </si>
  <si>
    <t>Homologación, desempeño, reevaluación</t>
  </si>
  <si>
    <t>AI-040</t>
  </si>
  <si>
    <t>Compras</t>
  </si>
  <si>
    <t>¿La información comunicada al proveedor define claramente requisitos, controles y criterios de aceptación?</t>
  </si>
  <si>
    <t>Pedidos, especificaciones, acuerdos de calidad</t>
  </si>
  <si>
    <t>AI-041</t>
  </si>
  <si>
    <t>8.5</t>
  </si>
  <si>
    <t>Producción/servicio</t>
  </si>
  <si>
    <t>¿La prestación se realiza bajo condiciones controladas y con instrucciones y recursos adecuados?</t>
  </si>
  <si>
    <t>Observación, instrucciones, parámetros, personal</t>
  </si>
  <si>
    <t>AI-042</t>
  </si>
  <si>
    <t>Identificación y trazabilidad</t>
  </si>
  <si>
    <t>¿La identificación, el estado y la trazabilidad se mantienen cuando son necesarios?</t>
  </si>
  <si>
    <t>Etiquetas, lotes, estados, registros</t>
  </si>
  <si>
    <t>AI-043</t>
  </si>
  <si>
    <t>Propiedad de terceros</t>
  </si>
  <si>
    <t>¿La propiedad de clientes o proveedores se identifica, verifica, protege y comunica si se deteriora?</t>
  </si>
  <si>
    <t>Inventarios, incidencias, comunicaciones</t>
  </si>
  <si>
    <t>AI-044</t>
  </si>
  <si>
    <t>Preservación</t>
  </si>
  <si>
    <t>¿Se preservan las salidas durante producción, almacenamiento, transporte y entrega?</t>
  </si>
  <si>
    <t>Manipulación, embalaje, conservación, entrega</t>
  </si>
  <si>
    <t>AI-045</t>
  </si>
  <si>
    <t>Cambios operativos</t>
  </si>
  <si>
    <t>¿Los cambios en la producción o servicio se revisan, autorizan y documentan?</t>
  </si>
  <si>
    <t>Control de cambios, validación, autorización</t>
  </si>
  <si>
    <t>AI-046</t>
  </si>
  <si>
    <t>8.6</t>
  </si>
  <si>
    <t>Liberación</t>
  </si>
  <si>
    <t>¿La liberación del producto o servicio está autorizada y respaldada por evidencia de aceptación?</t>
  </si>
  <si>
    <t>Inspecciones, aprobaciones, registros de liberación</t>
  </si>
  <si>
    <t>AI-047</t>
  </si>
  <si>
    <t>8.7</t>
  </si>
  <si>
    <t>Salidas no conformes</t>
  </si>
  <si>
    <t>¿Las salidas no conformes se identifican, contienen, tratan y verifican tras la corrección?</t>
  </si>
  <si>
    <t>Registros, segregación, concesiones, reinspección</t>
  </si>
  <si>
    <t>AI-048</t>
  </si>
  <si>
    <t>9.1</t>
  </si>
  <si>
    <t>Seguimiento y análisis</t>
  </si>
  <si>
    <t>¿Se define qué medir, con qué método, frecuencia y criterio, y se analizan los resultados?</t>
  </si>
  <si>
    <t>Plan de medición, KPI, análisis de tendencias</t>
  </si>
  <si>
    <t>AI-049</t>
  </si>
  <si>
    <t>Satisfacción del cliente</t>
  </si>
  <si>
    <t>¿Se recopila y analiza información válida sobre la percepción y satisfacción del cliente?</t>
  </si>
  <si>
    <t>Encuestas, reclamaciones, fidelidad, entrevistas</t>
  </si>
  <si>
    <t>AI-050</t>
  </si>
  <si>
    <t>Evaluación</t>
  </si>
  <si>
    <t>¿Los datos se usan para valorar conformidad, desempeño, eficacia y necesidades de mejora?</t>
  </si>
  <si>
    <t>Informes, decisiones, planes de mejora</t>
  </si>
  <si>
    <t>AI-051</t>
  </si>
  <si>
    <t>9.2</t>
  </si>
  <si>
    <t>¿El programa de auditoría considera importancia de procesos, cambios, riesgos y resultados anteriores?</t>
  </si>
  <si>
    <t>Programa anual, criterios de prioridad</t>
  </si>
  <si>
    <t>AI-052</t>
  </si>
  <si>
    <t>¿Los auditores son competentes y mantienen objetividad e independencia respecto de lo auditado?</t>
  </si>
  <si>
    <t>Competencia, asignaciones, declaración de conflictos</t>
  </si>
  <si>
    <t>AI-053</t>
  </si>
  <si>
    <t>¿La auditoría conserva evidencia suficiente, informa resultados y verifica las acciones posteriores?</t>
  </si>
  <si>
    <t>Papeles de trabajo, informe, seguimiento</t>
  </si>
  <si>
    <t>AI-054</t>
  </si>
  <si>
    <t>9.3</t>
  </si>
  <si>
    <t>Revisión por la dirección</t>
  </si>
  <si>
    <t>¿La revisión por la dirección recibe información suficiente sobre desempeño, cambios, riesgos y oportunidades?</t>
  </si>
  <si>
    <t>Agenda, datos de entrada, actas</t>
  </si>
  <si>
    <t>AI-055</t>
  </si>
  <si>
    <t>¿Las decisiones de la revisión incluyen mejoras, cambios y recursos, con responsables y seguimiento?</t>
  </si>
  <si>
    <t>Acuerdos, responsables, plazos, estado</t>
  </si>
  <si>
    <t>AI-056</t>
  </si>
  <si>
    <t>10.1</t>
  </si>
  <si>
    <t>Mejora</t>
  </si>
  <si>
    <t>¿Se identifican y priorizan oportunidades para mejorar productos, servicios, procesos y el sistema?</t>
  </si>
  <si>
    <t>Cartera de mejoras, criterios, beneficios</t>
  </si>
  <si>
    <t>AI-057</t>
  </si>
  <si>
    <t>10.2</t>
  </si>
  <si>
    <t>¿Ante una no conformidad se controla el efecto, se corrige y se evalúa la necesidad de evitar recurrencia?</t>
  </si>
  <si>
    <t>Contención, corrección, evaluación</t>
  </si>
  <si>
    <t>AI-058</t>
  </si>
  <si>
    <t>Acción correctiva</t>
  </si>
  <si>
    <t>¿El análisis de causa y las acciones son proporcionales y eliminan causas sistémicas cuando existen?</t>
  </si>
  <si>
    <t>5 porqués, Ishikawa, acciones, responsables</t>
  </si>
  <si>
    <t>AI-059</t>
  </si>
  <si>
    <t>Eficacia</t>
  </si>
  <si>
    <t>¿Se verifica la eficacia de las acciones correctivas con criterios y evidencia definidos?</t>
  </si>
  <si>
    <t>Verificación, datos posteriores, cierre autorizado</t>
  </si>
  <si>
    <t>AI-060</t>
  </si>
  <si>
    <t>10.3</t>
  </si>
  <si>
    <t>Mejora continua</t>
  </si>
  <si>
    <t>¿La organización mejora de forma continua la adecuación, suficiencia y eficacia de su sistema?</t>
  </si>
  <si>
    <t>Tendencias, proyectos, resultados sostenidos</t>
  </si>
  <si>
    <t>Qué se vio exactamente: referencia, versión, muestra y dónde está.</t>
  </si>
  <si>
    <t>Evidencia ID</t>
  </si>
  <si>
    <t>Pregunta ID</t>
  </si>
  <si>
    <t>Referencia / título</t>
  </si>
  <si>
    <t>Versión o fecha</t>
  </si>
  <si>
    <t>Muestra (p. ej. 5 de 40)</t>
  </si>
  <si>
    <t>Ubicación</t>
  </si>
  <si>
    <t>Qué se comprobó</t>
  </si>
  <si>
    <t>Hechos verificables con evidencia objetiva. La gravedad es opcional y sigue tu método.</t>
  </si>
  <si>
    <t>Fecha</t>
  </si>
  <si>
    <t>Gravedad (opcional)</t>
  </si>
  <si>
    <t>Descripción</t>
  </si>
  <si>
    <t>Evidencia objetiva</t>
  </si>
  <si>
    <t>Riesgo / impacto</t>
  </si>
  <si>
    <t>Responsable</t>
  </si>
  <si>
    <t>Fecha objetivo</t>
  </si>
  <si>
    <t>Verificado por</t>
  </si>
  <si>
    <t>Fecha de cierre</t>
  </si>
  <si>
    <t>EJEMPLO-1</t>
  </si>
  <si>
    <t>Media</t>
  </si>
  <si>
    <t>EJEMPLO — bórralo. Tres acciones correctivas cerradas sin verificar su eficacia.</t>
  </si>
  <si>
    <t>Registros de acciones 12, 15 y 18 cerrados sin criterio ni fecha de verificación.</t>
  </si>
  <si>
    <t>Las causas pueden repetirse sin que se detecte.</t>
  </si>
  <si>
    <t>Responsable de calidad</t>
  </si>
  <si>
    <t>Abierto</t>
  </si>
  <si>
    <t>No conformidades y observaciones</t>
  </si>
  <si>
    <t>Tratamiento inmediato y decisión sobre la acción correctiva.</t>
  </si>
  <si>
    <t>Tipo (automático)</t>
  </si>
  <si>
    <t>Contención / corrección inmediata</t>
  </si>
  <si>
    <t>Fecha de corrección</t>
  </si>
  <si>
    <t>¿Requiere acción correctiva?</t>
  </si>
  <si>
    <t>Justificación si no</t>
  </si>
  <si>
    <t>Acción ID</t>
  </si>
  <si>
    <t>EJEMPLO — bórralo. Revisar las tres acciones cerradas y fijar criterio de eficacia.</t>
  </si>
  <si>
    <t>Sí</t>
  </si>
  <si>
    <t>EJEMPLO-A1</t>
  </si>
  <si>
    <t>Cada acción, con su causa, su responsable y cómo se comprobará que ha funcionado.</t>
  </si>
  <si>
    <t>Método de causa</t>
  </si>
  <si>
    <t>Causa raíz</t>
  </si>
  <si>
    <t>Acción</t>
  </si>
  <si>
    <t>Fecha límite</t>
  </si>
  <si>
    <t>Avance</t>
  </si>
  <si>
    <t>Criterio de eficacia</t>
  </si>
  <si>
    <t>Fecha de verificación</t>
  </si>
  <si>
    <t>Resultado de eficacia</t>
  </si>
  <si>
    <t>5 porqués</t>
  </si>
  <si>
    <t>EJEMPLO — bórralo. El procedimiento no define cuándo ni cómo se verifica la eficacia.</t>
  </si>
  <si>
    <t>Añadir criterio y fecha de verificación al registro de acciones y formar a los responsables.</t>
  </si>
  <si>
    <t>En curso</t>
  </si>
  <si>
    <t>Ninguna acción cerrada sin criterio en los 3 meses siguientes.</t>
  </si>
  <si>
    <t>Pendiente</t>
  </si>
  <si>
    <t>Escribe cada responsable una vez (rol o iniciales). Las columnas grises se calculan solas.</t>
  </si>
  <si>
    <t>Responsable (rol o iniciales)</t>
  </si>
  <si>
    <t>Área</t>
  </si>
  <si>
    <t>Acciones abiertas</t>
  </si>
  <si>
    <t>Próximo vencimiento</t>
  </si>
  <si>
    <t>Hallazgos abiertos</t>
  </si>
  <si>
    <t>Seguimiento de acciones</t>
  </si>
  <si>
    <t>Se rellena solo a partir de «Acciones correctivas».</t>
  </si>
  <si>
    <t>Días restantes</t>
  </si>
  <si>
    <t>Situación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</si>
</sst>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4" x14ac:knownFonts="1">
    <font>
      <color theme="1"/>
      <family val="2"/>
      <scheme val="minor"/>
      <sz val="11"/>
      <name val="Calibri"/>
    </font>
    <font>
      <b/>
      <color rgb="FF062D64"/>
      <sz val="16"/>
    </font>
    <font>
      <i/>
      <color rgb="FF555E6B"/>
      <sz val="10"/>
    </font>
    <font>
      <color rgb="FF8A94A3"/>
      <sz val="8"/>
    </font>
    <font>
      <b/>
      <color rgb="FF062D64"/>
    </font>
    <font>
      <b/>
      <color rgb="FF062D64"/>
      <sz val="12"/>
    </font>
    <font>
      <b/>
      <color rgb="FF0097A7"/>
    </font>
    <font>
      <b/>
    </font>
    <font>
      <u/>
      <color rgb="FF0B5FA5"/>
    </font>
    <font>
      <b/>
      <color rgb="FFB42318"/>
    </font>
    <font>
      <b/>
      <color rgb="FFFFFFFF"/>
    </font>
    <font>
      <i/>
      <color rgb="FF555E6B"/>
      <sz val="9"/>
    </font>
    <font>
      <color rgb="FF8A94A3"/>
    </font>
    <font>
      <i/>
      <color rgb="FF8A94A3"/>
    </font>
  </fonts>
  <fills count="5">
    <fill>
      <patternFill patternType="none"/>
    </fill>
    <fill>
      <patternFill patternType="gray125"/>
    </fill>
    <fill>
      <patternFill patternType="solid">
        <fgColor rgb="FF062D64"/>
      </patternFill>
    </fill>
    <fill>
      <patternFill patternType="solid">
        <fgColor rgb="FFFFF8E1"/>
      </patternFill>
    </fill>
    <fill>
      <patternFill patternType="solid">
        <fgColor rgb="FFF3F5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0" borderId="0" xfId="0" applyAlignment="1">
      <alignment wrapText="1"/>
    </xf>
    <xf numFmtId="0" fontId="8" fillId="0" borderId="0" xfId="0" applyFont="1"/>
    <xf numFmtId="9" fontId="4" fillId="0" borderId="0" xfId="0" applyNumberFormat="1" applyFont="1"/>
    <xf numFmtId="0" fontId="9" fillId="0" borderId="0" xfId="0" applyFont="1"/>
    <xf numFmtId="0" fontId="10" fillId="2" borderId="0" xfId="0" applyFont="1" applyFill="1"/>
    <xf numFmtId="9" fontId="0" fillId="0" borderId="0" xfId="0" applyNumberFormat="1"/>
    <xf numFmtId="0" fontId="11" fillId="0" borderId="0" xfId="0" applyFont="1" applyAlignment="1">
      <alignment vertical="top" wrapText="1"/>
    </xf>
    <xf numFmtId="0" fontId="0" fillId="3" borderId="0" xfId="0" applyFill="1" applyAlignment="1" applyProtection="1">
      <alignment vertical="top" wrapText="1"/>
      <protection locked="0"/>
    </xf>
    <xf numFmtId="164" fontId="0" fillId="3" borderId="0" xfId="0" applyNumberFormat="1" applyFill="1" applyAlignment="1" applyProtection="1">
      <alignment vertical="top" wrapText="1"/>
      <protection locked="0"/>
    </xf>
    <xf numFmtId="0" fontId="10" fillId="2" borderId="0" xfId="0" applyFont="1" applyFill="1" applyAlignment="1">
      <alignment vertical="center" wrapText="1"/>
    </xf>
    <xf numFmtId="0" fontId="0" fillId="0" borderId="0" xfId="0" applyAlignment="1" applyProtection="1">
      <alignment vertical="top" wrapText="1"/>
      <protection locked="0"/>
    </xf>
    <xf numFmtId="164" fontId="0" fillId="0" borderId="0" xfId="0" applyNumberFormat="1" applyAlignment="1" applyProtection="1">
      <alignment vertical="top" wrapText="1"/>
      <protection locked="0"/>
    </xf>
    <xf numFmtId="0" fontId="12" fillId="0" borderId="0" xfId="0" applyFont="1" applyAlignment="1">
      <alignment vertical="top" wrapText="1"/>
    </xf>
    <xf numFmtId="0" fontId="13" fillId="4" borderId="0" xfId="0" applyFont="1" applyFill="1"/>
    <xf numFmtId="14" fontId="13" fillId="4" borderId="0" xfId="0" applyNumberFormat="1" applyFont="1" applyFill="1"/>
    <xf numFmtId="0" fontId="13" fillId="4" borderId="0" xfId="0" applyFont="1" applyFill="1" applyAlignment="1" applyProtection="1">
      <alignment vertical="top" wrapText="1"/>
      <protection locked="0"/>
    </xf>
    <xf numFmtId="0" fontId="13" fillId="4" borderId="0" xfId="0" applyFont="1" applyFill="1" applyAlignment="1">
      <alignment vertical="top" wrapText="1"/>
    </xf>
    <xf numFmtId="164" fontId="13" fillId="4" borderId="0" xfId="0" applyNumberFormat="1" applyFont="1" applyFill="1" applyAlignment="1" applyProtection="1">
      <alignment vertical="top" wrapText="1"/>
      <protection locked="0"/>
    </xf>
    <xf numFmtId="9" fontId="0" fillId="0" borderId="0" xfId="0" applyNumberFormat="1" applyAlignment="1" applyProtection="1">
      <alignment vertical="top" wrapText="1"/>
      <protection locked="0"/>
    </xf>
    <xf numFmtId="0" fontId="0" fillId="4" borderId="0" xfId="0" applyFill="1" applyAlignment="1">
      <alignment vertical="top" wrapText="1"/>
    </xf>
    <xf numFmtId="164" fontId="0" fillId="4" borderId="0" xfId="0" applyNumberFormat="1" applyFill="1" applyAlignment="1">
      <alignment vertical="top" wrapText="1"/>
    </xf>
    <xf numFmtId="164" fontId="0" fillId="0" borderId="0" xfId="0" applyNumberFormat="1" applyAlignment="1">
      <alignment vertical="top" wrapText="1"/>
    </xf>
  </cellXfs>
  <cellStyles count="1">
    <cellStyle name="Normal" xfId="0" builtinId="0"/>
  </cellStyles>
  <dxfs count="10">
    <dxf>
      <fill>
        <patternFill patternType="solid">
          <bgColor rgb="FFE3F4EA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E3F0FB"/>
        </patternFill>
      </fill>
    </dxf>
    <dxf>
      <fill>
        <patternFill patternType="solid">
          <bgColor rgb="FFF3F5F8"/>
        </patternFill>
      </fill>
    </dxf>
    <dxf>
      <font>
        <b/>
        <color rgb="FFB42318"/>
      </font>
    </dxf>
    <dxf>
      <fill>
        <patternFill patternType="solid">
          <bgColor rgb="FFFDE2E1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E3F4EA"/>
        </patternFill>
      </fill>
    </dxf>
    <dxf>
      <fill>
        <patternFill patternType="solid">
          <bgColor rgb="FFF3F5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12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9" Type="http://schemas.openxmlformats.org/officeDocument/2006/relationships/worksheet" Target="worksheets/sheet5.xml"/><Relationship Id="rId10" Type="http://schemas.openxmlformats.org/officeDocument/2006/relationships/worksheet" Target="worksheets/sheet6.xml"/><Relationship Id="rId11" Type="http://schemas.openxmlformats.org/officeDocument/2006/relationships/worksheet" Target="worksheets/sheet7.xml"/><Relationship Id="rId12" Type="http://schemas.openxmlformats.org/officeDocument/2006/relationships/worksheet" Target="worksheets/sheet8.xml"/><Relationship Id="rId13" Type="http://schemas.openxmlformats.org/officeDocument/2006/relationships/worksheet" Target="worksheets/sheet9.xml"/><Relationship Id="rId14" Type="http://schemas.openxmlformats.org/officeDocument/2006/relationships/worksheet" Target="worksheets/sheet10.xml"/><Relationship Id="rId15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so.org/standard/88984.html" TargetMode="External"/><Relationship Id="rId2" Type="http://schemas.openxmlformats.org/officeDocument/2006/relationships/hyperlink" Target="https://www.iso.org/standard/88464.html" TargetMode="External"/><Relationship Id="rId3" Type="http://schemas.openxmlformats.org/officeDocument/2006/relationships/hyperlink" Target="https://global-aci.org/en/news/global-aci-publishes-transition-requirements-for-iso-90012026/" TargetMode="External"/><Relationship Id="rId4" Type="http://schemas.openxmlformats.org/officeDocument/2006/relationships/hyperlink" Target="https://qualitysupport.es/auditoria-inter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62D64"/>
    <pageSetUpPr fitToPage="1"/>
  </sheetPr>
  <dimension ref="A1:C38"/>
  <sheetFormatPr defaultRowHeight="15" outlineLevelRow="0" outlineLevelCol="0" x14ac:dyDescent="55"/>
  <cols>
    <col min="1" max="1" width="6" customWidth="1"/>
    <col min="2" max="2" width="26" customWidth="1"/>
    <col min="3" max="3" width="9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ht="44" customHeight="1" spans="2:3" x14ac:dyDescent="0.25">
      <c r="B5" s="4" t="s">
        <v>3</v>
      </c>
      <c r="C5" s="5" t="s">
        <v>4</v>
      </c>
    </row>
    <row r="6" ht="44" customHeight="1" spans="2:3" x14ac:dyDescent="0.25">
      <c r="B6" s="4" t="s">
        <v>5</v>
      </c>
      <c r="C6" s="5" t="s">
        <v>6</v>
      </c>
    </row>
    <row r="7" ht="44" customHeight="1" spans="2:3" x14ac:dyDescent="0.25">
      <c r="B7" s="4" t="s">
        <v>7</v>
      </c>
      <c r="C7" s="5" t="s">
        <v>8</v>
      </c>
    </row>
    <row r="8" ht="44" customHeight="1" spans="2:3" x14ac:dyDescent="0.25">
      <c r="B8" s="4" t="s">
        <v>9</v>
      </c>
      <c r="C8" s="5" t="s">
        <v>10</v>
      </c>
    </row>
    <row r="9" ht="44" customHeight="1" spans="2:3" x14ac:dyDescent="0.25">
      <c r="B9" s="4" t="s">
        <v>11</v>
      </c>
      <c r="C9" s="5" t="s">
        <v>12</v>
      </c>
    </row>
    <row r="10" ht="44" customHeight="1" spans="2:3" x14ac:dyDescent="0.25">
      <c r="B10" s="4" t="s">
        <v>13</v>
      </c>
      <c r="C10" s="5" t="s">
        <v>14</v>
      </c>
    </row>
    <row r="12" spans="2:2" x14ac:dyDescent="0.25">
      <c r="B12" s="6" t="s">
        <v>15</v>
      </c>
    </row>
    <row r="13" spans="1:3" x14ac:dyDescent="0.25">
      <c r="A13" s="7" t="s">
        <v>16</v>
      </c>
      <c r="B13" s="8" t="s">
        <v>17</v>
      </c>
      <c r="C13" t="s">
        <v>18</v>
      </c>
    </row>
    <row r="14" spans="1:3" x14ac:dyDescent="0.25">
      <c r="A14" s="7" t="s">
        <v>19</v>
      </c>
      <c r="B14" s="8" t="s">
        <v>20</v>
      </c>
      <c r="C14" t="s">
        <v>21</v>
      </c>
    </row>
    <row r="15" spans="1:3" x14ac:dyDescent="0.25">
      <c r="A15" s="7" t="s">
        <v>22</v>
      </c>
      <c r="B15" s="8" t="s">
        <v>23</v>
      </c>
      <c r="C15" t="s">
        <v>24</v>
      </c>
    </row>
    <row r="16" spans="1:3" x14ac:dyDescent="0.25">
      <c r="A16" s="7" t="s">
        <v>25</v>
      </c>
      <c r="B16" s="8" t="s">
        <v>26</v>
      </c>
      <c r="C16" t="s">
        <v>27</v>
      </c>
    </row>
    <row r="17" spans="1:3" x14ac:dyDescent="0.25">
      <c r="A17" s="7" t="s">
        <v>28</v>
      </c>
      <c r="B17" s="8" t="s">
        <v>29</v>
      </c>
      <c r="C17" t="s">
        <v>30</v>
      </c>
    </row>
    <row r="18" spans="1:3" x14ac:dyDescent="0.25">
      <c r="A18" s="7" t="s">
        <v>31</v>
      </c>
      <c r="B18" s="8" t="s">
        <v>32</v>
      </c>
      <c r="C18" t="s">
        <v>33</v>
      </c>
    </row>
    <row r="19" spans="1:3" x14ac:dyDescent="0.25">
      <c r="A19" s="7" t="s">
        <v>34</v>
      </c>
      <c r="B19" s="8" t="s">
        <v>35</v>
      </c>
      <c r="C19" t="s">
        <v>36</v>
      </c>
    </row>
    <row r="20" spans="1:3" x14ac:dyDescent="0.25">
      <c r="A20" s="7" t="s">
        <v>37</v>
      </c>
      <c r="B20" s="8" t="s">
        <v>38</v>
      </c>
      <c r="C20" t="s">
        <v>39</v>
      </c>
    </row>
    <row r="21" spans="1:3" x14ac:dyDescent="0.25">
      <c r="A21" s="7" t="s">
        <v>40</v>
      </c>
      <c r="B21" s="8" t="s">
        <v>41</v>
      </c>
      <c r="C21" t="s">
        <v>42</v>
      </c>
    </row>
    <row r="22" spans="1:3" x14ac:dyDescent="0.25">
      <c r="A22" s="7" t="s">
        <v>43</v>
      </c>
      <c r="B22" s="8" t="s">
        <v>44</v>
      </c>
      <c r="C22" t="s">
        <v>45</v>
      </c>
    </row>
    <row r="23" spans="1:3" x14ac:dyDescent="0.25">
      <c r="A23" s="7" t="s">
        <v>46</v>
      </c>
      <c r="B23" s="8" t="s">
        <v>47</v>
      </c>
      <c r="C23" t="s">
        <v>48</v>
      </c>
    </row>
    <row r="25" spans="2:2" x14ac:dyDescent="0.25">
      <c r="B25" s="6" t="s">
        <v>49</v>
      </c>
    </row>
    <row r="26" spans="2:3" x14ac:dyDescent="0.25">
      <c r="B26" s="8" t="s">
        <v>50</v>
      </c>
      <c r="C26" s="9" t="s">
        <v>51</v>
      </c>
    </row>
    <row r="27" spans="2:3" x14ac:dyDescent="0.25">
      <c r="B27" s="8" t="s">
        <v>52</v>
      </c>
      <c r="C27" s="9" t="s">
        <v>53</v>
      </c>
    </row>
    <row r="28" spans="2:3" x14ac:dyDescent="0.25">
      <c r="B28" s="8" t="s">
        <v>54</v>
      </c>
      <c r="C28" s="9" t="s">
        <v>55</v>
      </c>
    </row>
    <row r="29" spans="2:3" x14ac:dyDescent="0.25">
      <c r="B29" s="8" t="s">
        <v>56</v>
      </c>
      <c r="C29" s="9" t="s">
        <v>57</v>
      </c>
    </row>
    <row r="30" spans="2:3" x14ac:dyDescent="0.25">
      <c r="B30" s="8" t="s">
        <v>58</v>
      </c>
      <c r="C30" s="9" t="s">
        <v>59</v>
      </c>
    </row>
    <row r="32" spans="2:2" x14ac:dyDescent="0.25">
      <c r="B32" s="6" t="s">
        <v>60</v>
      </c>
    </row>
    <row r="33" spans="2:3" x14ac:dyDescent="0.25">
      <c r="B33" t="s">
        <v>61</v>
      </c>
      <c r="C33" s="10" t="s">
        <v>62</v>
      </c>
    </row>
    <row r="34" spans="2:3" x14ac:dyDescent="0.25">
      <c r="B34" t="s">
        <v>63</v>
      </c>
      <c r="C34" s="10" t="s">
        <v>64</v>
      </c>
    </row>
    <row r="35" spans="2:3" x14ac:dyDescent="0.25">
      <c r="B35" t="s">
        <v>65</v>
      </c>
      <c r="C35" s="10" t="s">
        <v>66</v>
      </c>
    </row>
    <row r="36" spans="2:3" x14ac:dyDescent="0.25">
      <c r="B36" t="s">
        <v>67</v>
      </c>
      <c r="C36" s="10" t="s">
        <v>68</v>
      </c>
    </row>
    <row r="38" spans="2:3" x14ac:dyDescent="0.25">
      <c r="B38" s="4" t="s">
        <v>69</v>
      </c>
      <c r="C38" s="9" t="s">
        <v>70</v>
      </c>
    </row>
  </sheetData>
  <hyperlinks>
    <hyperlink ref="C33" r:id="rId1"/>
    <hyperlink ref="C34" r:id="rId2"/>
    <hyperlink ref="C35" r:id="rId3"/>
    <hyperlink ref="C36" r:id="rId4"/>
  </hyperlinks>
  <pageSetup paperSize="9" orientation="landscape" fitToWidth="1" fitToHeight="0"/>
  <headerFooter>
    <oddFooter>&amp;LInstrucciones&amp;CQualitySupport · v2026.1&amp;R&amp;P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FormatPr defaultRowHeight="15" outlineLevelRow="0" outlineLevelCol="0" x14ac:dyDescent="55"/>
  <cols>
    <col min="1" max="1" width="28" customWidth="1"/>
    <col min="2" max="2" width="70" customWidth="1"/>
  </cols>
  <sheetData>
    <row r="1" spans="1:1" x14ac:dyDescent="0.25">
      <c r="A1" s="1" t="s">
        <v>102</v>
      </c>
    </row>
    <row r="2" spans="1:1" x14ac:dyDescent="0.25">
      <c r="A2" s="2" t="s">
        <v>103</v>
      </c>
    </row>
    <row r="3" spans="1:1" x14ac:dyDescent="0.25">
      <c r="A3" s="3" t="s">
        <v>2</v>
      </c>
    </row>
    <row r="5" spans="1:2" x14ac:dyDescent="0.25">
      <c r="A5" s="8" t="s">
        <v>104</v>
      </c>
      <c r="B5" s="16"/>
    </row>
    <row r="6" spans="1:2" x14ac:dyDescent="0.25">
      <c r="A6" s="8" t="s">
        <v>105</v>
      </c>
      <c r="B6" s="16"/>
    </row>
    <row r="7" spans="1:2" x14ac:dyDescent="0.25">
      <c r="A7" s="8" t="s">
        <v>106</v>
      </c>
      <c r="B7" s="16" t="s">
        <v>107</v>
      </c>
    </row>
    <row r="8" spans="1:2" x14ac:dyDescent="0.25">
      <c r="A8" s="8" t="s">
        <v>108</v>
      </c>
      <c r="B8" s="16" t="s">
        <v>109</v>
      </c>
    </row>
    <row r="9" spans="1:2" x14ac:dyDescent="0.25">
      <c r="A9" s="8" t="s">
        <v>110</v>
      </c>
      <c r="B9" s="16"/>
    </row>
    <row r="10" spans="1:2" x14ac:dyDescent="0.25">
      <c r="A10" s="8" t="s">
        <v>111</v>
      </c>
      <c r="B10" s="16"/>
    </row>
    <row r="11" spans="1:2" x14ac:dyDescent="0.25">
      <c r="A11" s="8" t="s">
        <v>112</v>
      </c>
      <c r="B11" s="16" t="s">
        <v>113</v>
      </c>
    </row>
    <row r="12" spans="1:2" x14ac:dyDescent="0.25">
      <c r="A12" s="8" t="s">
        <v>114</v>
      </c>
      <c r="B12" s="17"/>
    </row>
    <row r="13" spans="1:2" x14ac:dyDescent="0.25">
      <c r="A13" s="8" t="s">
        <v>115</v>
      </c>
      <c r="B13" s="17"/>
    </row>
    <row r="14" spans="1:2" x14ac:dyDescent="0.25">
      <c r="A14" s="8" t="s">
        <v>116</v>
      </c>
      <c r="B14" s="16"/>
    </row>
    <row r="15" spans="1:2" x14ac:dyDescent="0.25">
      <c r="A15" s="8" t="s">
        <v>117</v>
      </c>
      <c r="B15" s="16"/>
    </row>
    <row r="16" spans="1:2" x14ac:dyDescent="0.25">
      <c r="A16" s="8" t="s">
        <v>118</v>
      </c>
      <c r="B16" s="16"/>
    </row>
    <row r="17" spans="1:2" x14ac:dyDescent="0.25">
      <c r="A17" s="8" t="s">
        <v>119</v>
      </c>
      <c r="B17" s="16"/>
    </row>
    <row r="18" spans="1:2" x14ac:dyDescent="0.25">
      <c r="A18" s="8" t="s">
        <v>120</v>
      </c>
      <c r="B18" s="16" t="s">
        <v>121</v>
      </c>
    </row>
  </sheetData>
  <dataValidations count="3">
    <dataValidation type="date" operator="greaterThan" allowBlank="1" showErrorMessage="1" error="Introduce una fecha (dd/mm/aaaa)." sqref="B12:B13">
      <formula1>36526</formula1>
    </dataValidation>
    <dataValidation type="list" allowBlank="1" showErrorMessage="1" errorTitle="Valor no válido" error="Elige un valor de la lista." sqref="B7">
      <formula1>"Auditoría interna,Preauditoría,Auditoría de seguimiento interna"</formula1>
    </dataValidation>
    <dataValidation type="list" allowBlank="1" showErrorMessage="1" errorTitle="Valor no válido" error="Elige un valor de la lista." sqref="B8">
      <formula1>"ISO 9001:2015,ISO 9001:2026"</formula1>
    </dataValidation>
  </dataValidations>
  <pageSetup paperSize="9" orientation="landscape" fitToWidth="1" fitToHeight="0"/>
  <headerFooter>
    <oddFooter>&amp;LDatos generales&amp;CQualitySupport · v2026.1&amp;R&amp;P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8" customWidth="1"/>
    <col min="3" max="3" width="26" customWidth="1"/>
    <col min="4" max="4" width="30" customWidth="1"/>
    <col min="5" max="5" width="24" customWidth="1"/>
    <col min="6" max="6" width="13" customWidth="1"/>
    <col min="7" max="7" width="18" customWidth="1"/>
    <col min="8" max="8" width="11" customWidth="1"/>
    <col min="9" max="10" width="13" customWidth="1"/>
    <col min="11" max="11" width="22" customWidth="1"/>
  </cols>
  <sheetData>
    <row r="1" spans="1:1" x14ac:dyDescent="0.25">
      <c r="A1" s="1" t="s">
        <v>122</v>
      </c>
    </row>
    <row r="2" spans="1:1" x14ac:dyDescent="0.25">
      <c r="A2" s="2" t="s">
        <v>123</v>
      </c>
    </row>
    <row r="3" spans="1:1" x14ac:dyDescent="0.25">
      <c r="A3" s="3" t="s">
        <v>2</v>
      </c>
    </row>
    <row r="4" ht="30" customHeight="1" spans="1:11" x14ac:dyDescent="0.25">
      <c r="A4" s="18" t="s">
        <v>124</v>
      </c>
      <c r="B4" s="18" t="s">
        <v>125</v>
      </c>
      <c r="C4" s="18" t="s">
        <v>126</v>
      </c>
      <c r="D4" s="18" t="s">
        <v>110</v>
      </c>
      <c r="E4" s="18" t="s">
        <v>112</v>
      </c>
      <c r="F4" s="18" t="s">
        <v>127</v>
      </c>
      <c r="G4" s="18" t="s">
        <v>128</v>
      </c>
      <c r="H4" s="18" t="s">
        <v>129</v>
      </c>
      <c r="I4" s="18" t="s">
        <v>130</v>
      </c>
      <c r="J4" s="18" t="s">
        <v>131</v>
      </c>
      <c r="K4" s="18" t="s">
        <v>132</v>
      </c>
    </row>
    <row r="5" spans="1:11" x14ac:dyDescent="0.25">
      <c r="A5" s="19"/>
      <c r="B5" s="19"/>
      <c r="C5" s="19"/>
      <c r="D5" s="19"/>
      <c r="E5" s="19"/>
      <c r="F5" s="20"/>
      <c r="G5" s="19"/>
      <c r="H5" s="19"/>
      <c r="I5" s="19"/>
      <c r="J5" s="20"/>
      <c r="K5" s="19"/>
    </row>
    <row r="6" spans="1:11" x14ac:dyDescent="0.25">
      <c r="A6" s="19"/>
      <c r="B6" s="19"/>
      <c r="C6" s="19"/>
      <c r="D6" s="19"/>
      <c r="E6" s="19"/>
      <c r="F6" s="20"/>
      <c r="G6" s="19"/>
      <c r="H6" s="19"/>
      <c r="I6" s="19"/>
      <c r="J6" s="20"/>
      <c r="K6" s="19"/>
    </row>
    <row r="7" spans="1:11" x14ac:dyDescent="0.25">
      <c r="A7" s="19"/>
      <c r="B7" s="19"/>
      <c r="C7" s="19"/>
      <c r="D7" s="19"/>
      <c r="E7" s="19"/>
      <c r="F7" s="20"/>
      <c r="G7" s="19"/>
      <c r="H7" s="19"/>
      <c r="I7" s="19"/>
      <c r="J7" s="20"/>
      <c r="K7" s="19"/>
    </row>
    <row r="8" spans="1:11" x14ac:dyDescent="0.25">
      <c r="A8" s="19"/>
      <c r="B8" s="19"/>
      <c r="C8" s="19"/>
      <c r="D8" s="19"/>
      <c r="E8" s="19"/>
      <c r="F8" s="20"/>
      <c r="G8" s="19"/>
      <c r="H8" s="19"/>
      <c r="I8" s="19"/>
      <c r="J8" s="20"/>
      <c r="K8" s="19"/>
    </row>
    <row r="9" spans="1:11" x14ac:dyDescent="0.25">
      <c r="A9" s="19"/>
      <c r="B9" s="19"/>
      <c r="C9" s="19"/>
      <c r="D9" s="19"/>
      <c r="E9" s="19"/>
      <c r="F9" s="20"/>
      <c r="G9" s="19"/>
      <c r="H9" s="19"/>
      <c r="I9" s="19"/>
      <c r="J9" s="20"/>
      <c r="K9" s="19"/>
    </row>
    <row r="10" spans="1:11" x14ac:dyDescent="0.25">
      <c r="A10" s="19"/>
      <c r="B10" s="19"/>
      <c r="C10" s="19"/>
      <c r="D10" s="19"/>
      <c r="E10" s="19"/>
      <c r="F10" s="20"/>
      <c r="G10" s="19"/>
      <c r="H10" s="19"/>
      <c r="I10" s="19"/>
      <c r="J10" s="20"/>
      <c r="K10" s="19"/>
    </row>
    <row r="11" spans="1:11" x14ac:dyDescent="0.25">
      <c r="A11" s="19"/>
      <c r="B11" s="19"/>
      <c r="C11" s="19"/>
      <c r="D11" s="19"/>
      <c r="E11" s="19"/>
      <c r="F11" s="20"/>
      <c r="G11" s="19"/>
      <c r="H11" s="19"/>
      <c r="I11" s="19"/>
      <c r="J11" s="20"/>
      <c r="K11" s="19"/>
    </row>
    <row r="12" spans="1:11" x14ac:dyDescent="0.25">
      <c r="A12" s="19"/>
      <c r="B12" s="19"/>
      <c r="C12" s="19"/>
      <c r="D12" s="19"/>
      <c r="E12" s="19"/>
      <c r="F12" s="20"/>
      <c r="G12" s="19"/>
      <c r="H12" s="19"/>
      <c r="I12" s="19"/>
      <c r="J12" s="20"/>
      <c r="K12" s="19"/>
    </row>
    <row r="13" spans="1:11" x14ac:dyDescent="0.25">
      <c r="A13" s="19"/>
      <c r="B13" s="19"/>
      <c r="C13" s="19"/>
      <c r="D13" s="19"/>
      <c r="E13" s="19"/>
      <c r="F13" s="20"/>
      <c r="G13" s="19"/>
      <c r="H13" s="19"/>
      <c r="I13" s="19"/>
      <c r="J13" s="20"/>
      <c r="K13" s="19"/>
    </row>
    <row r="14" spans="1:11" x14ac:dyDescent="0.25">
      <c r="A14" s="19"/>
      <c r="B14" s="19"/>
      <c r="C14" s="19"/>
      <c r="D14" s="19"/>
      <c r="E14" s="19"/>
      <c r="F14" s="20"/>
      <c r="G14" s="19"/>
      <c r="H14" s="19"/>
      <c r="I14" s="19"/>
      <c r="J14" s="20"/>
      <c r="K14" s="19"/>
    </row>
    <row r="15" spans="1:11" x14ac:dyDescent="0.25">
      <c r="A15" s="19"/>
      <c r="B15" s="19"/>
      <c r="C15" s="19"/>
      <c r="D15" s="19"/>
      <c r="E15" s="19"/>
      <c r="F15" s="20"/>
      <c r="G15" s="19"/>
      <c r="H15" s="19"/>
      <c r="I15" s="19"/>
      <c r="J15" s="20"/>
      <c r="K15" s="19"/>
    </row>
    <row r="16" spans="1:11" x14ac:dyDescent="0.25">
      <c r="A16" s="19"/>
      <c r="B16" s="19"/>
      <c r="C16" s="19"/>
      <c r="D16" s="19"/>
      <c r="E16" s="19"/>
      <c r="F16" s="20"/>
      <c r="G16" s="19"/>
      <c r="H16" s="19"/>
      <c r="I16" s="19"/>
      <c r="J16" s="20"/>
      <c r="K16" s="19"/>
    </row>
    <row r="17" spans="1:11" x14ac:dyDescent="0.25">
      <c r="A17" s="19"/>
      <c r="B17" s="19"/>
      <c r="C17" s="19"/>
      <c r="D17" s="19"/>
      <c r="E17" s="19"/>
      <c r="F17" s="20"/>
      <c r="G17" s="19"/>
      <c r="H17" s="19"/>
      <c r="I17" s="19"/>
      <c r="J17" s="20"/>
      <c r="K17" s="19"/>
    </row>
    <row r="18" spans="1:11" x14ac:dyDescent="0.25">
      <c r="A18" s="19"/>
      <c r="B18" s="19"/>
      <c r="C18" s="19"/>
      <c r="D18" s="19"/>
      <c r="E18" s="19"/>
      <c r="F18" s="20"/>
      <c r="G18" s="19"/>
      <c r="H18" s="19"/>
      <c r="I18" s="19"/>
      <c r="J18" s="20"/>
      <c r="K18" s="19"/>
    </row>
    <row r="19" spans="1:11" x14ac:dyDescent="0.25">
      <c r="A19" s="19"/>
      <c r="B19" s="19"/>
      <c r="C19" s="19"/>
      <c r="D19" s="19"/>
      <c r="E19" s="19"/>
      <c r="F19" s="20"/>
      <c r="G19" s="19"/>
      <c r="H19" s="19"/>
      <c r="I19" s="19"/>
      <c r="J19" s="20"/>
      <c r="K19" s="19"/>
    </row>
    <row r="20" spans="1:11" x14ac:dyDescent="0.25">
      <c r="A20" s="19"/>
      <c r="B20" s="19"/>
      <c r="C20" s="19"/>
      <c r="D20" s="19"/>
      <c r="E20" s="19"/>
      <c r="F20" s="20"/>
      <c r="G20" s="19"/>
      <c r="H20" s="19"/>
      <c r="I20" s="19"/>
      <c r="J20" s="20"/>
      <c r="K20" s="19"/>
    </row>
    <row r="21" spans="1:11" x14ac:dyDescent="0.25">
      <c r="A21" s="19"/>
      <c r="B21" s="19"/>
      <c r="C21" s="19"/>
      <c r="D21" s="19"/>
      <c r="E21" s="19"/>
      <c r="F21" s="20"/>
      <c r="G21" s="19"/>
      <c r="H21" s="19"/>
      <c r="I21" s="19"/>
      <c r="J21" s="20"/>
      <c r="K21" s="19"/>
    </row>
    <row r="22" spans="1:11" x14ac:dyDescent="0.25">
      <c r="A22" s="19"/>
      <c r="B22" s="19"/>
      <c r="C22" s="19"/>
      <c r="D22" s="19"/>
      <c r="E22" s="19"/>
      <c r="F22" s="20"/>
      <c r="G22" s="19"/>
      <c r="H22" s="19"/>
      <c r="I22" s="19"/>
      <c r="J22" s="20"/>
      <c r="K22" s="19"/>
    </row>
    <row r="23" spans="1:11" x14ac:dyDescent="0.25">
      <c r="A23" s="19"/>
      <c r="B23" s="19"/>
      <c r="C23" s="19"/>
      <c r="D23" s="19"/>
      <c r="E23" s="19"/>
      <c r="F23" s="20"/>
      <c r="G23" s="19"/>
      <c r="H23" s="19"/>
      <c r="I23" s="19"/>
      <c r="J23" s="20"/>
      <c r="K23" s="19"/>
    </row>
    <row r="24" spans="1:11" x14ac:dyDescent="0.25">
      <c r="A24" s="19"/>
      <c r="B24" s="19"/>
      <c r="C24" s="19"/>
      <c r="D24" s="19"/>
      <c r="E24" s="19"/>
      <c r="F24" s="20"/>
      <c r="G24" s="19"/>
      <c r="H24" s="19"/>
      <c r="I24" s="19"/>
      <c r="J24" s="20"/>
      <c r="K24" s="19"/>
    </row>
    <row r="25" spans="1:11" x14ac:dyDescent="0.25">
      <c r="A25" s="19"/>
      <c r="B25" s="19"/>
      <c r="C25" s="19"/>
      <c r="D25" s="19"/>
      <c r="E25" s="19"/>
      <c r="F25" s="20"/>
      <c r="G25" s="19"/>
      <c r="H25" s="19"/>
      <c r="I25" s="19"/>
      <c r="J25" s="20"/>
      <c r="K25" s="19"/>
    </row>
    <row r="26" spans="1:11" x14ac:dyDescent="0.25">
      <c r="A26" s="19"/>
      <c r="B26" s="19"/>
      <c r="C26" s="19"/>
      <c r="D26" s="19"/>
      <c r="E26" s="19"/>
      <c r="F26" s="20"/>
      <c r="G26" s="19"/>
      <c r="H26" s="19"/>
      <c r="I26" s="19"/>
      <c r="J26" s="20"/>
      <c r="K26" s="19"/>
    </row>
    <row r="27" spans="1:11" x14ac:dyDescent="0.25">
      <c r="A27" s="19"/>
      <c r="B27" s="19"/>
      <c r="C27" s="19"/>
      <c r="D27" s="19"/>
      <c r="E27" s="19"/>
      <c r="F27" s="20"/>
      <c r="G27" s="19"/>
      <c r="H27" s="19"/>
      <c r="I27" s="19"/>
      <c r="J27" s="20"/>
      <c r="K27" s="19"/>
    </row>
    <row r="28" spans="1:11" x14ac:dyDescent="0.25">
      <c r="A28" s="19"/>
      <c r="B28" s="19"/>
      <c r="C28" s="19"/>
      <c r="D28" s="19"/>
      <c r="E28" s="19"/>
      <c r="F28" s="20"/>
      <c r="G28" s="19"/>
      <c r="H28" s="19"/>
      <c r="I28" s="19"/>
      <c r="J28" s="20"/>
      <c r="K28" s="19"/>
    </row>
    <row r="29" spans="1:11" x14ac:dyDescent="0.25">
      <c r="A29" s="19"/>
      <c r="B29" s="19"/>
      <c r="C29" s="19"/>
      <c r="D29" s="19"/>
      <c r="E29" s="19"/>
      <c r="F29" s="20"/>
      <c r="G29" s="19"/>
      <c r="H29" s="19"/>
      <c r="I29" s="19"/>
      <c r="J29" s="20"/>
      <c r="K29" s="19"/>
    </row>
    <row r="30" spans="1:11" x14ac:dyDescent="0.25">
      <c r="A30" s="19"/>
      <c r="B30" s="19"/>
      <c r="C30" s="19"/>
      <c r="D30" s="19"/>
      <c r="E30" s="19"/>
      <c r="F30" s="20"/>
      <c r="G30" s="19"/>
      <c r="H30" s="19"/>
      <c r="I30" s="19"/>
      <c r="J30" s="20"/>
      <c r="K30" s="19"/>
    </row>
    <row r="31" spans="1:11" x14ac:dyDescent="0.25">
      <c r="A31" s="19"/>
      <c r="B31" s="19"/>
      <c r="C31" s="19"/>
      <c r="D31" s="19"/>
      <c r="E31" s="19"/>
      <c r="F31" s="20"/>
      <c r="G31" s="19"/>
      <c r="H31" s="19"/>
      <c r="I31" s="19"/>
      <c r="J31" s="20"/>
      <c r="K31" s="19"/>
    </row>
    <row r="32" spans="1:11" x14ac:dyDescent="0.25">
      <c r="A32" s="19"/>
      <c r="B32" s="19"/>
      <c r="C32" s="19"/>
      <c r="D32" s="19"/>
      <c r="E32" s="19"/>
      <c r="F32" s="20"/>
      <c r="G32" s="19"/>
      <c r="H32" s="19"/>
      <c r="I32" s="19"/>
      <c r="J32" s="20"/>
      <c r="K32" s="19"/>
    </row>
    <row r="33" spans="1:11" x14ac:dyDescent="0.25">
      <c r="A33" s="19"/>
      <c r="B33" s="19"/>
      <c r="C33" s="19"/>
      <c r="D33" s="19"/>
      <c r="E33" s="19"/>
      <c r="F33" s="20"/>
      <c r="G33" s="19"/>
      <c r="H33" s="19"/>
      <c r="I33" s="19"/>
      <c r="J33" s="20"/>
      <c r="K33" s="19"/>
    </row>
    <row r="34" spans="1:11" x14ac:dyDescent="0.25">
      <c r="A34" s="19"/>
      <c r="B34" s="19"/>
      <c r="C34" s="19"/>
      <c r="D34" s="19"/>
      <c r="E34" s="19"/>
      <c r="F34" s="20"/>
      <c r="G34" s="19"/>
      <c r="H34" s="19"/>
      <c r="I34" s="19"/>
      <c r="J34" s="20"/>
      <c r="K34" s="19"/>
    </row>
    <row r="35" spans="1:11" x14ac:dyDescent="0.25">
      <c r="A35" s="19"/>
      <c r="B35" s="19"/>
      <c r="C35" s="19"/>
      <c r="D35" s="19"/>
      <c r="E35" s="19"/>
      <c r="F35" s="20"/>
      <c r="G35" s="19"/>
      <c r="H35" s="19"/>
      <c r="I35" s="19"/>
      <c r="J35" s="20"/>
      <c r="K35" s="19"/>
    </row>
    <row r="36" spans="1:11" x14ac:dyDescent="0.25">
      <c r="A36" s="19"/>
      <c r="B36" s="19"/>
      <c r="C36" s="19"/>
      <c r="D36" s="19"/>
      <c r="E36" s="19"/>
      <c r="F36" s="20"/>
      <c r="G36" s="19"/>
      <c r="H36" s="19"/>
      <c r="I36" s="19"/>
      <c r="J36" s="20"/>
      <c r="K36" s="19"/>
    </row>
    <row r="37" spans="1:11" x14ac:dyDescent="0.25">
      <c r="A37" s="19"/>
      <c r="B37" s="19"/>
      <c r="C37" s="19"/>
      <c r="D37" s="19"/>
      <c r="E37" s="19"/>
      <c r="F37" s="20"/>
      <c r="G37" s="19"/>
      <c r="H37" s="19"/>
      <c r="I37" s="19"/>
      <c r="J37" s="20"/>
      <c r="K37" s="19"/>
    </row>
    <row r="38" spans="1:11" x14ac:dyDescent="0.25">
      <c r="A38" s="19"/>
      <c r="B38" s="19"/>
      <c r="C38" s="19"/>
      <c r="D38" s="19"/>
      <c r="E38" s="19"/>
      <c r="F38" s="20"/>
      <c r="G38" s="19"/>
      <c r="H38" s="19"/>
      <c r="I38" s="19"/>
      <c r="J38" s="20"/>
      <c r="K38" s="19"/>
    </row>
    <row r="39" spans="1:11" x14ac:dyDescent="0.25">
      <c r="A39" s="19"/>
      <c r="B39" s="19"/>
      <c r="C39" s="19"/>
      <c r="D39" s="19"/>
      <c r="E39" s="19"/>
      <c r="F39" s="20"/>
      <c r="G39" s="19"/>
      <c r="H39" s="19"/>
      <c r="I39" s="19"/>
      <c r="J39" s="20"/>
      <c r="K39" s="19"/>
    </row>
    <row r="40" spans="1:11" x14ac:dyDescent="0.25">
      <c r="A40" s="19"/>
      <c r="B40" s="19"/>
      <c r="C40" s="19"/>
      <c r="D40" s="19"/>
      <c r="E40" s="19"/>
      <c r="F40" s="20"/>
      <c r="G40" s="19"/>
      <c r="H40" s="19"/>
      <c r="I40" s="19"/>
      <c r="J40" s="20"/>
      <c r="K40" s="19"/>
    </row>
    <row r="41" spans="1:11" x14ac:dyDescent="0.25">
      <c r="A41" s="19"/>
      <c r="B41" s="19"/>
      <c r="C41" s="19"/>
      <c r="D41" s="19"/>
      <c r="E41" s="19"/>
      <c r="F41" s="20"/>
      <c r="G41" s="19"/>
      <c r="H41" s="19"/>
      <c r="I41" s="19"/>
      <c r="J41" s="20"/>
      <c r="K41" s="19"/>
    </row>
    <row r="42" spans="1:11" x14ac:dyDescent="0.25">
      <c r="A42" s="19"/>
      <c r="B42" s="19"/>
      <c r="C42" s="19"/>
      <c r="D42" s="19"/>
      <c r="E42" s="19"/>
      <c r="F42" s="20"/>
      <c r="G42" s="19"/>
      <c r="H42" s="19"/>
      <c r="I42" s="19"/>
      <c r="J42" s="20"/>
      <c r="K42" s="19"/>
    </row>
    <row r="43" spans="1:11" x14ac:dyDescent="0.25">
      <c r="A43" s="19"/>
      <c r="B43" s="19"/>
      <c r="C43" s="19"/>
      <c r="D43" s="19"/>
      <c r="E43" s="19"/>
      <c r="F43" s="20"/>
      <c r="G43" s="19"/>
      <c r="H43" s="19"/>
      <c r="I43" s="19"/>
      <c r="J43" s="20"/>
      <c r="K43" s="19"/>
    </row>
    <row r="44" spans="1:11" x14ac:dyDescent="0.25">
      <c r="A44" s="19"/>
      <c r="B44" s="19"/>
      <c r="C44" s="19"/>
      <c r="D44" s="19"/>
      <c r="E44" s="19"/>
      <c r="F44" s="20"/>
      <c r="G44" s="19"/>
      <c r="H44" s="19"/>
      <c r="I44" s="19"/>
      <c r="J44" s="20"/>
      <c r="K44" s="19"/>
    </row>
    <row r="45" spans="1:11" x14ac:dyDescent="0.25">
      <c r="A45" s="19"/>
      <c r="B45" s="19"/>
      <c r="C45" s="19"/>
      <c r="D45" s="19"/>
      <c r="E45" s="19"/>
      <c r="F45" s="20"/>
      <c r="G45" s="19"/>
      <c r="H45" s="19"/>
      <c r="I45" s="19"/>
      <c r="J45" s="20"/>
      <c r="K45" s="19"/>
    </row>
    <row r="46" spans="1:11" x14ac:dyDescent="0.25">
      <c r="A46" s="19"/>
      <c r="B46" s="19"/>
      <c r="C46" s="19"/>
      <c r="D46" s="19"/>
      <c r="E46" s="19"/>
      <c r="F46" s="20"/>
      <c r="G46" s="19"/>
      <c r="H46" s="19"/>
      <c r="I46" s="19"/>
      <c r="J46" s="20"/>
      <c r="K46" s="19"/>
    </row>
    <row r="47" spans="1:11" x14ac:dyDescent="0.25">
      <c r="A47" s="19"/>
      <c r="B47" s="19"/>
      <c r="C47" s="19"/>
      <c r="D47" s="19"/>
      <c r="E47" s="19"/>
      <c r="F47" s="20"/>
      <c r="G47" s="19"/>
      <c r="H47" s="19"/>
      <c r="I47" s="19"/>
      <c r="J47" s="20"/>
      <c r="K47" s="19"/>
    </row>
    <row r="48" spans="1:11" x14ac:dyDescent="0.25">
      <c r="A48" s="19"/>
      <c r="B48" s="19"/>
      <c r="C48" s="19"/>
      <c r="D48" s="19"/>
      <c r="E48" s="19"/>
      <c r="F48" s="20"/>
      <c r="G48" s="19"/>
      <c r="H48" s="19"/>
      <c r="I48" s="19"/>
      <c r="J48" s="20"/>
      <c r="K48" s="19"/>
    </row>
    <row r="49" spans="1:11" x14ac:dyDescent="0.25">
      <c r="A49" s="19"/>
      <c r="B49" s="19"/>
      <c r="C49" s="19"/>
      <c r="D49" s="19"/>
      <c r="E49" s="19"/>
      <c r="F49" s="20"/>
      <c r="G49" s="19"/>
      <c r="H49" s="19"/>
      <c r="I49" s="19"/>
      <c r="J49" s="20"/>
      <c r="K49" s="19"/>
    </row>
    <row r="50" spans="1:11" x14ac:dyDescent="0.25">
      <c r="A50" s="19"/>
      <c r="B50" s="19"/>
      <c r="C50" s="19"/>
      <c r="D50" s="19"/>
      <c r="E50" s="19"/>
      <c r="F50" s="20"/>
      <c r="G50" s="19"/>
      <c r="H50" s="19"/>
      <c r="I50" s="19"/>
      <c r="J50" s="20"/>
      <c r="K50" s="19"/>
    </row>
    <row r="51" spans="1:11" x14ac:dyDescent="0.25">
      <c r="A51" s="19"/>
      <c r="B51" s="19"/>
      <c r="C51" s="19"/>
      <c r="D51" s="19"/>
      <c r="E51" s="19"/>
      <c r="F51" s="20"/>
      <c r="G51" s="19"/>
      <c r="H51" s="19"/>
      <c r="I51" s="19"/>
      <c r="J51" s="20"/>
      <c r="K51" s="19"/>
    </row>
    <row r="52" spans="1:11" x14ac:dyDescent="0.25">
      <c r="A52" s="19"/>
      <c r="B52" s="19"/>
      <c r="C52" s="19"/>
      <c r="D52" s="19"/>
      <c r="E52" s="19"/>
      <c r="F52" s="20"/>
      <c r="G52" s="19"/>
      <c r="H52" s="19"/>
      <c r="I52" s="19"/>
      <c r="J52" s="20"/>
      <c r="K52" s="19"/>
    </row>
    <row r="53" spans="1:11" x14ac:dyDescent="0.25">
      <c r="A53" s="19"/>
      <c r="B53" s="19"/>
      <c r="C53" s="19"/>
      <c r="D53" s="19"/>
      <c r="E53" s="19"/>
      <c r="F53" s="20"/>
      <c r="G53" s="19"/>
      <c r="H53" s="19"/>
      <c r="I53" s="19"/>
      <c r="J53" s="20"/>
      <c r="K53" s="19"/>
    </row>
    <row r="54" spans="1:11" x14ac:dyDescent="0.25">
      <c r="A54" s="19"/>
      <c r="B54" s="19"/>
      <c r="C54" s="19"/>
      <c r="D54" s="19"/>
      <c r="E54" s="19"/>
      <c r="F54" s="20"/>
      <c r="G54" s="19"/>
      <c r="H54" s="19"/>
      <c r="I54" s="19"/>
      <c r="J54" s="20"/>
      <c r="K54" s="19"/>
    </row>
    <row r="55" spans="1:11" x14ac:dyDescent="0.25">
      <c r="A55" s="19"/>
      <c r="B55" s="19"/>
      <c r="C55" s="19"/>
      <c r="D55" s="19"/>
      <c r="E55" s="19"/>
      <c r="F55" s="20"/>
      <c r="G55" s="19"/>
      <c r="H55" s="19"/>
      <c r="I55" s="19"/>
      <c r="J55" s="20"/>
      <c r="K55" s="19"/>
    </row>
    <row r="56" spans="1:11" x14ac:dyDescent="0.25">
      <c r="A56" s="19"/>
      <c r="B56" s="19"/>
      <c r="C56" s="19"/>
      <c r="D56" s="19"/>
      <c r="E56" s="19"/>
      <c r="F56" s="20"/>
      <c r="G56" s="19"/>
      <c r="H56" s="19"/>
      <c r="I56" s="19"/>
      <c r="J56" s="20"/>
      <c r="K56" s="19"/>
    </row>
    <row r="57" spans="1:11" x14ac:dyDescent="0.25">
      <c r="A57" s="19"/>
      <c r="B57" s="19"/>
      <c r="C57" s="19"/>
      <c r="D57" s="19"/>
      <c r="E57" s="19"/>
      <c r="F57" s="20"/>
      <c r="G57" s="19"/>
      <c r="H57" s="19"/>
      <c r="I57" s="19"/>
      <c r="J57" s="20"/>
      <c r="K57" s="19"/>
    </row>
    <row r="58" spans="1:11" x14ac:dyDescent="0.25">
      <c r="A58" s="19"/>
      <c r="B58" s="19"/>
      <c r="C58" s="19"/>
      <c r="D58" s="19"/>
      <c r="E58" s="19"/>
      <c r="F58" s="20"/>
      <c r="G58" s="19"/>
      <c r="H58" s="19"/>
      <c r="I58" s="19"/>
      <c r="J58" s="20"/>
      <c r="K58" s="19"/>
    </row>
    <row r="59" spans="1:11" x14ac:dyDescent="0.25">
      <c r="A59" s="19"/>
      <c r="B59" s="19"/>
      <c r="C59" s="19"/>
      <c r="D59" s="19"/>
      <c r="E59" s="19"/>
      <c r="F59" s="20"/>
      <c r="G59" s="19"/>
      <c r="H59" s="19"/>
      <c r="I59" s="19"/>
      <c r="J59" s="20"/>
      <c r="K59" s="19"/>
    </row>
    <row r="60" spans="1:11" x14ac:dyDescent="0.25">
      <c r="A60" s="19"/>
      <c r="B60" s="19"/>
      <c r="C60" s="19"/>
      <c r="D60" s="19"/>
      <c r="E60" s="19"/>
      <c r="F60" s="20"/>
      <c r="G60" s="19"/>
      <c r="H60" s="19"/>
      <c r="I60" s="19"/>
      <c r="J60" s="20"/>
      <c r="K60" s="19"/>
    </row>
    <row r="61" spans="1:11" x14ac:dyDescent="0.25">
      <c r="A61" s="19"/>
      <c r="B61" s="19"/>
      <c r="C61" s="19"/>
      <c r="D61" s="19"/>
      <c r="E61" s="19"/>
      <c r="F61" s="20"/>
      <c r="G61" s="19"/>
      <c r="H61" s="19"/>
      <c r="I61" s="19"/>
      <c r="J61" s="20"/>
      <c r="K61" s="19"/>
    </row>
    <row r="62" spans="1:11" x14ac:dyDescent="0.25">
      <c r="A62" s="19"/>
      <c r="B62" s="19"/>
      <c r="C62" s="19"/>
      <c r="D62" s="19"/>
      <c r="E62" s="19"/>
      <c r="F62" s="20"/>
      <c r="G62" s="19"/>
      <c r="H62" s="19"/>
      <c r="I62" s="19"/>
      <c r="J62" s="20"/>
      <c r="K62" s="19"/>
    </row>
    <row r="63" spans="1:11" x14ac:dyDescent="0.25">
      <c r="A63" s="19"/>
      <c r="B63" s="19"/>
      <c r="C63" s="19"/>
      <c r="D63" s="19"/>
      <c r="E63" s="19"/>
      <c r="F63" s="20"/>
      <c r="G63" s="19"/>
      <c r="H63" s="19"/>
      <c r="I63" s="19"/>
      <c r="J63" s="20"/>
      <c r="K63" s="19"/>
    </row>
    <row r="64" spans="1:11" x14ac:dyDescent="0.25">
      <c r="A64" s="19"/>
      <c r="B64" s="19"/>
      <c r="C64" s="19"/>
      <c r="D64" s="19"/>
      <c r="E64" s="19"/>
      <c r="F64" s="20"/>
      <c r="G64" s="19"/>
      <c r="H64" s="19"/>
      <c r="I64" s="19"/>
      <c r="J64" s="20"/>
      <c r="K64" s="19"/>
    </row>
    <row r="65" spans="1:11" x14ac:dyDescent="0.25">
      <c r="A65" s="19"/>
      <c r="B65" s="19"/>
      <c r="C65" s="19"/>
      <c r="D65" s="19"/>
      <c r="E65" s="19"/>
      <c r="F65" s="20"/>
      <c r="G65" s="19"/>
      <c r="H65" s="19"/>
      <c r="I65" s="19"/>
      <c r="J65" s="20"/>
      <c r="K65" s="19"/>
    </row>
    <row r="66" spans="1:11" x14ac:dyDescent="0.25">
      <c r="A66" s="19"/>
      <c r="B66" s="19"/>
      <c r="C66" s="19"/>
      <c r="D66" s="19"/>
      <c r="E66" s="19"/>
      <c r="F66" s="20"/>
      <c r="G66" s="19"/>
      <c r="H66" s="19"/>
      <c r="I66" s="19"/>
      <c r="J66" s="20"/>
      <c r="K66" s="19"/>
    </row>
    <row r="67" spans="1:11" x14ac:dyDescent="0.25">
      <c r="A67" s="19"/>
      <c r="B67" s="19"/>
      <c r="C67" s="19"/>
      <c r="D67" s="19"/>
      <c r="E67" s="19"/>
      <c r="F67" s="20"/>
      <c r="G67" s="19"/>
      <c r="H67" s="19"/>
      <c r="I67" s="19"/>
      <c r="J67" s="20"/>
      <c r="K67" s="19"/>
    </row>
    <row r="68" spans="1:11" x14ac:dyDescent="0.25">
      <c r="A68" s="19"/>
      <c r="B68" s="19"/>
      <c r="C68" s="19"/>
      <c r="D68" s="19"/>
      <c r="E68" s="19"/>
      <c r="F68" s="20"/>
      <c r="G68" s="19"/>
      <c r="H68" s="19"/>
      <c r="I68" s="19"/>
      <c r="J68" s="20"/>
      <c r="K68" s="19"/>
    </row>
    <row r="69" spans="1:11" x14ac:dyDescent="0.25">
      <c r="A69" s="19"/>
      <c r="B69" s="19"/>
      <c r="C69" s="19"/>
      <c r="D69" s="19"/>
      <c r="E69" s="19"/>
      <c r="F69" s="20"/>
      <c r="G69" s="19"/>
      <c r="H69" s="19"/>
      <c r="I69" s="19"/>
      <c r="J69" s="20"/>
      <c r="K69" s="19"/>
    </row>
    <row r="70" spans="1:11" x14ac:dyDescent="0.25">
      <c r="A70" s="19"/>
      <c r="B70" s="19"/>
      <c r="C70" s="19"/>
      <c r="D70" s="19"/>
      <c r="E70" s="19"/>
      <c r="F70" s="20"/>
      <c r="G70" s="19"/>
      <c r="H70" s="19"/>
      <c r="I70" s="19"/>
      <c r="J70" s="20"/>
      <c r="K70" s="19"/>
    </row>
    <row r="71" spans="1:11" x14ac:dyDescent="0.25">
      <c r="A71" s="19"/>
      <c r="B71" s="19"/>
      <c r="C71" s="19"/>
      <c r="D71" s="19"/>
      <c r="E71" s="19"/>
      <c r="F71" s="20"/>
      <c r="G71" s="19"/>
      <c r="H71" s="19"/>
      <c r="I71" s="19"/>
      <c r="J71" s="20"/>
      <c r="K71" s="19"/>
    </row>
    <row r="72" spans="1:11" x14ac:dyDescent="0.25">
      <c r="A72" s="19"/>
      <c r="B72" s="19"/>
      <c r="C72" s="19"/>
      <c r="D72" s="19"/>
      <c r="E72" s="19"/>
      <c r="F72" s="20"/>
      <c r="G72" s="19"/>
      <c r="H72" s="19"/>
      <c r="I72" s="19"/>
      <c r="J72" s="20"/>
      <c r="K72" s="19"/>
    </row>
    <row r="73" spans="1:11" x14ac:dyDescent="0.25">
      <c r="A73" s="19"/>
      <c r="B73" s="19"/>
      <c r="C73" s="19"/>
      <c r="D73" s="19"/>
      <c r="E73" s="19"/>
      <c r="F73" s="20"/>
      <c r="G73" s="19"/>
      <c r="H73" s="19"/>
      <c r="I73" s="19"/>
      <c r="J73" s="20"/>
      <c r="K73" s="19"/>
    </row>
    <row r="74" spans="1:11" x14ac:dyDescent="0.25">
      <c r="A74" s="19"/>
      <c r="B74" s="19"/>
      <c r="C74" s="19"/>
      <c r="D74" s="19"/>
      <c r="E74" s="19"/>
      <c r="F74" s="20"/>
      <c r="G74" s="19"/>
      <c r="H74" s="19"/>
      <c r="I74" s="19"/>
      <c r="J74" s="20"/>
      <c r="K74" s="19"/>
    </row>
    <row r="75" spans="1:11" x14ac:dyDescent="0.25">
      <c r="A75" s="19"/>
      <c r="B75" s="19"/>
      <c r="C75" s="19"/>
      <c r="D75" s="19"/>
      <c r="E75" s="19"/>
      <c r="F75" s="20"/>
      <c r="G75" s="19"/>
      <c r="H75" s="19"/>
      <c r="I75" s="19"/>
      <c r="J75" s="20"/>
      <c r="K75" s="19"/>
    </row>
    <row r="76" spans="1:11" x14ac:dyDescent="0.25">
      <c r="A76" s="19"/>
      <c r="B76" s="19"/>
      <c r="C76" s="19"/>
      <c r="D76" s="19"/>
      <c r="E76" s="19"/>
      <c r="F76" s="20"/>
      <c r="G76" s="19"/>
      <c r="H76" s="19"/>
      <c r="I76" s="19"/>
      <c r="J76" s="20"/>
      <c r="K76" s="19"/>
    </row>
    <row r="77" spans="1:11" x14ac:dyDescent="0.25">
      <c r="A77" s="19"/>
      <c r="B77" s="19"/>
      <c r="C77" s="19"/>
      <c r="D77" s="19"/>
      <c r="E77" s="19"/>
      <c r="F77" s="20"/>
      <c r="G77" s="19"/>
      <c r="H77" s="19"/>
      <c r="I77" s="19"/>
      <c r="J77" s="20"/>
      <c r="K77" s="19"/>
    </row>
    <row r="78" spans="1:11" x14ac:dyDescent="0.25">
      <c r="A78" s="19"/>
      <c r="B78" s="19"/>
      <c r="C78" s="19"/>
      <c r="D78" s="19"/>
      <c r="E78" s="19"/>
      <c r="F78" s="20"/>
      <c r="G78" s="19"/>
      <c r="H78" s="19"/>
      <c r="I78" s="19"/>
      <c r="J78" s="20"/>
      <c r="K78" s="19"/>
    </row>
    <row r="79" spans="1:11" x14ac:dyDescent="0.25">
      <c r="A79" s="19"/>
      <c r="B79" s="19"/>
      <c r="C79" s="19"/>
      <c r="D79" s="19"/>
      <c r="E79" s="19"/>
      <c r="F79" s="20"/>
      <c r="G79" s="19"/>
      <c r="H79" s="19"/>
      <c r="I79" s="19"/>
      <c r="J79" s="20"/>
      <c r="K79" s="19"/>
    </row>
    <row r="80" spans="1:11" x14ac:dyDescent="0.25">
      <c r="A80" s="19"/>
      <c r="B80" s="19"/>
      <c r="C80" s="19"/>
      <c r="D80" s="19"/>
      <c r="E80" s="19"/>
      <c r="F80" s="20"/>
      <c r="G80" s="19"/>
      <c r="H80" s="19"/>
      <c r="I80" s="19"/>
      <c r="J80" s="20"/>
      <c r="K80" s="19"/>
    </row>
    <row r="81" spans="1:11" x14ac:dyDescent="0.25">
      <c r="A81" s="19"/>
      <c r="B81" s="19"/>
      <c r="C81" s="19"/>
      <c r="D81" s="19"/>
      <c r="E81" s="19"/>
      <c r="F81" s="20"/>
      <c r="G81" s="19"/>
      <c r="H81" s="19"/>
      <c r="I81" s="19"/>
      <c r="J81" s="20"/>
      <c r="K81" s="19"/>
    </row>
    <row r="82" spans="1:11" x14ac:dyDescent="0.25">
      <c r="A82" s="19"/>
      <c r="B82" s="19"/>
      <c r="C82" s="19"/>
      <c r="D82" s="19"/>
      <c r="E82" s="19"/>
      <c r="F82" s="20"/>
      <c r="G82" s="19"/>
      <c r="H82" s="19"/>
      <c r="I82" s="19"/>
      <c r="J82" s="20"/>
      <c r="K82" s="19"/>
    </row>
    <row r="83" spans="1:11" x14ac:dyDescent="0.25">
      <c r="A83" s="19"/>
      <c r="B83" s="19"/>
      <c r="C83" s="19"/>
      <c r="D83" s="19"/>
      <c r="E83" s="19"/>
      <c r="F83" s="20"/>
      <c r="G83" s="19"/>
      <c r="H83" s="19"/>
      <c r="I83" s="19"/>
      <c r="J83" s="20"/>
      <c r="K83" s="19"/>
    </row>
    <row r="84" spans="1:11" x14ac:dyDescent="0.25">
      <c r="A84" s="19"/>
      <c r="B84" s="19"/>
      <c r="C84" s="19"/>
      <c r="D84" s="19"/>
      <c r="E84" s="19"/>
      <c r="F84" s="20"/>
      <c r="G84" s="19"/>
      <c r="H84" s="19"/>
      <c r="I84" s="19"/>
      <c r="J84" s="20"/>
      <c r="K84" s="19"/>
    </row>
    <row r="85" spans="1:11" x14ac:dyDescent="0.25">
      <c r="A85" s="19"/>
      <c r="B85" s="19"/>
      <c r="C85" s="19"/>
      <c r="D85" s="19"/>
      <c r="E85" s="19"/>
      <c r="F85" s="20"/>
      <c r="G85" s="19"/>
      <c r="H85" s="19"/>
      <c r="I85" s="19"/>
      <c r="J85" s="20"/>
      <c r="K85" s="19"/>
    </row>
    <row r="86" spans="1:11" x14ac:dyDescent="0.25">
      <c r="A86" s="19"/>
      <c r="B86" s="19"/>
      <c r="C86" s="19"/>
      <c r="D86" s="19"/>
      <c r="E86" s="19"/>
      <c r="F86" s="20"/>
      <c r="G86" s="19"/>
      <c r="H86" s="19"/>
      <c r="I86" s="19"/>
      <c r="J86" s="20"/>
      <c r="K86" s="19"/>
    </row>
    <row r="87" spans="1:11" x14ac:dyDescent="0.25">
      <c r="A87" s="19"/>
      <c r="B87" s="19"/>
      <c r="C87" s="19"/>
      <c r="D87" s="19"/>
      <c r="E87" s="19"/>
      <c r="F87" s="20"/>
      <c r="G87" s="19"/>
      <c r="H87" s="19"/>
      <c r="I87" s="19"/>
      <c r="J87" s="20"/>
      <c r="K87" s="19"/>
    </row>
    <row r="88" spans="1:11" x14ac:dyDescent="0.25">
      <c r="A88" s="19"/>
      <c r="B88" s="19"/>
      <c r="C88" s="19"/>
      <c r="D88" s="19"/>
      <c r="E88" s="19"/>
      <c r="F88" s="20"/>
      <c r="G88" s="19"/>
      <c r="H88" s="19"/>
      <c r="I88" s="19"/>
      <c r="J88" s="20"/>
      <c r="K88" s="19"/>
    </row>
    <row r="89" spans="1:11" x14ac:dyDescent="0.25">
      <c r="A89" s="19"/>
      <c r="B89" s="19"/>
      <c r="C89" s="19"/>
      <c r="D89" s="19"/>
      <c r="E89" s="19"/>
      <c r="F89" s="20"/>
      <c r="G89" s="19"/>
      <c r="H89" s="19"/>
      <c r="I89" s="19"/>
      <c r="J89" s="20"/>
      <c r="K89" s="19"/>
    </row>
    <row r="90" spans="1:11" x14ac:dyDescent="0.25">
      <c r="A90" s="19"/>
      <c r="B90" s="19"/>
      <c r="C90" s="19"/>
      <c r="D90" s="19"/>
      <c r="E90" s="19"/>
      <c r="F90" s="20"/>
      <c r="G90" s="19"/>
      <c r="H90" s="19"/>
      <c r="I90" s="19"/>
      <c r="J90" s="20"/>
      <c r="K90" s="19"/>
    </row>
    <row r="91" spans="1:11" x14ac:dyDescent="0.25">
      <c r="A91" s="19"/>
      <c r="B91" s="19"/>
      <c r="C91" s="19"/>
      <c r="D91" s="19"/>
      <c r="E91" s="19"/>
      <c r="F91" s="20"/>
      <c r="G91" s="19"/>
      <c r="H91" s="19"/>
      <c r="I91" s="19"/>
      <c r="J91" s="20"/>
      <c r="K91" s="19"/>
    </row>
    <row r="92" spans="1:11" x14ac:dyDescent="0.25">
      <c r="A92" s="19"/>
      <c r="B92" s="19"/>
      <c r="C92" s="19"/>
      <c r="D92" s="19"/>
      <c r="E92" s="19"/>
      <c r="F92" s="20"/>
      <c r="G92" s="19"/>
      <c r="H92" s="19"/>
      <c r="I92" s="19"/>
      <c r="J92" s="20"/>
      <c r="K92" s="19"/>
    </row>
    <row r="93" spans="1:11" x14ac:dyDescent="0.25">
      <c r="A93" s="19"/>
      <c r="B93" s="19"/>
      <c r="C93" s="19"/>
      <c r="D93" s="19"/>
      <c r="E93" s="19"/>
      <c r="F93" s="20"/>
      <c r="G93" s="19"/>
      <c r="H93" s="19"/>
      <c r="I93" s="19"/>
      <c r="J93" s="20"/>
      <c r="K93" s="19"/>
    </row>
    <row r="94" spans="1:11" x14ac:dyDescent="0.25">
      <c r="A94" s="19"/>
      <c r="B94" s="19"/>
      <c r="C94" s="19"/>
      <c r="D94" s="19"/>
      <c r="E94" s="19"/>
      <c r="F94" s="20"/>
      <c r="G94" s="19"/>
      <c r="H94" s="19"/>
      <c r="I94" s="19"/>
      <c r="J94" s="20"/>
      <c r="K94" s="19"/>
    </row>
    <row r="95" spans="1:11" x14ac:dyDescent="0.25">
      <c r="A95" s="19"/>
      <c r="B95" s="19"/>
      <c r="C95" s="19"/>
      <c r="D95" s="19"/>
      <c r="E95" s="19"/>
      <c r="F95" s="20"/>
      <c r="G95" s="19"/>
      <c r="H95" s="19"/>
      <c r="I95" s="19"/>
      <c r="J95" s="20"/>
      <c r="K95" s="19"/>
    </row>
    <row r="96" spans="1:11" x14ac:dyDescent="0.25">
      <c r="A96" s="19"/>
      <c r="B96" s="19"/>
      <c r="C96" s="19"/>
      <c r="D96" s="19"/>
      <c r="E96" s="19"/>
      <c r="F96" s="20"/>
      <c r="G96" s="19"/>
      <c r="H96" s="19"/>
      <c r="I96" s="19"/>
      <c r="J96" s="20"/>
      <c r="K96" s="19"/>
    </row>
    <row r="97" spans="1:11" x14ac:dyDescent="0.25">
      <c r="A97" s="19"/>
      <c r="B97" s="19"/>
      <c r="C97" s="19"/>
      <c r="D97" s="19"/>
      <c r="E97" s="19"/>
      <c r="F97" s="20"/>
      <c r="G97" s="19"/>
      <c r="H97" s="19"/>
      <c r="I97" s="19"/>
      <c r="J97" s="20"/>
      <c r="K97" s="19"/>
    </row>
    <row r="98" spans="1:11" x14ac:dyDescent="0.25">
      <c r="A98" s="19"/>
      <c r="B98" s="19"/>
      <c r="C98" s="19"/>
      <c r="D98" s="19"/>
      <c r="E98" s="19"/>
      <c r="F98" s="20"/>
      <c r="G98" s="19"/>
      <c r="H98" s="19"/>
      <c r="I98" s="19"/>
      <c r="J98" s="20"/>
      <c r="K98" s="19"/>
    </row>
    <row r="99" spans="1:11" x14ac:dyDescent="0.25">
      <c r="A99" s="19"/>
      <c r="B99" s="19"/>
      <c r="C99" s="19"/>
      <c r="D99" s="19"/>
      <c r="E99" s="19"/>
      <c r="F99" s="20"/>
      <c r="G99" s="19"/>
      <c r="H99" s="19"/>
      <c r="I99" s="19"/>
      <c r="J99" s="20"/>
      <c r="K99" s="19"/>
    </row>
    <row r="100" spans="1:11" x14ac:dyDescent="0.25">
      <c r="A100" s="19"/>
      <c r="B100" s="19"/>
      <c r="C100" s="19"/>
      <c r="D100" s="19"/>
      <c r="E100" s="19"/>
      <c r="F100" s="20"/>
      <c r="G100" s="19"/>
      <c r="H100" s="19"/>
      <c r="I100" s="19"/>
      <c r="J100" s="20"/>
      <c r="K100" s="19"/>
    </row>
    <row r="101" spans="1:11" x14ac:dyDescent="0.25">
      <c r="A101" s="19"/>
      <c r="B101" s="19"/>
      <c r="C101" s="19"/>
      <c r="D101" s="19"/>
      <c r="E101" s="19"/>
      <c r="F101" s="20"/>
      <c r="G101" s="19"/>
      <c r="H101" s="19"/>
      <c r="I101" s="19"/>
      <c r="J101" s="20"/>
      <c r="K101" s="19"/>
    </row>
    <row r="102" spans="1:11" x14ac:dyDescent="0.25">
      <c r="A102" s="19"/>
      <c r="B102" s="19"/>
      <c r="C102" s="19"/>
      <c r="D102" s="19"/>
      <c r="E102" s="19"/>
      <c r="F102" s="20"/>
      <c r="G102" s="19"/>
      <c r="H102" s="19"/>
      <c r="I102" s="19"/>
      <c r="J102" s="20"/>
      <c r="K102" s="19"/>
    </row>
    <row r="103" spans="1:11" x14ac:dyDescent="0.25">
      <c r="A103" s="19"/>
      <c r="B103" s="19"/>
      <c r="C103" s="19"/>
      <c r="D103" s="19"/>
      <c r="E103" s="19"/>
      <c r="F103" s="20"/>
      <c r="G103" s="19"/>
      <c r="H103" s="19"/>
      <c r="I103" s="19"/>
      <c r="J103" s="20"/>
      <c r="K103" s="19"/>
    </row>
    <row r="104" spans="1:11" x14ac:dyDescent="0.25">
      <c r="A104" s="19"/>
      <c r="B104" s="19"/>
      <c r="C104" s="19"/>
      <c r="D104" s="19"/>
      <c r="E104" s="19"/>
      <c r="F104" s="20"/>
      <c r="G104" s="19"/>
      <c r="H104" s="19"/>
      <c r="I104" s="19"/>
      <c r="J104" s="20"/>
      <c r="K104" s="19"/>
    </row>
    <row r="105" spans="1:11" x14ac:dyDescent="0.25">
      <c r="A105" s="19"/>
      <c r="B105" s="19"/>
      <c r="C105" s="19"/>
      <c r="D105" s="19"/>
      <c r="E105" s="19"/>
      <c r="F105" s="20"/>
      <c r="G105" s="19"/>
      <c r="H105" s="19"/>
      <c r="I105" s="19"/>
      <c r="J105" s="20"/>
      <c r="K105" s="19"/>
    </row>
    <row r="106" spans="1:11" x14ac:dyDescent="0.25">
      <c r="A106" s="19"/>
      <c r="B106" s="19"/>
      <c r="C106" s="19"/>
      <c r="D106" s="19"/>
      <c r="E106" s="19"/>
      <c r="F106" s="20"/>
      <c r="G106" s="19"/>
      <c r="H106" s="19"/>
      <c r="I106" s="19"/>
      <c r="J106" s="20"/>
      <c r="K106" s="19"/>
    </row>
    <row r="107" spans="1:11" x14ac:dyDescent="0.25">
      <c r="A107" s="19"/>
      <c r="B107" s="19"/>
      <c r="C107" s="19"/>
      <c r="D107" s="19"/>
      <c r="E107" s="19"/>
      <c r="F107" s="20"/>
      <c r="G107" s="19"/>
      <c r="H107" s="19"/>
      <c r="I107" s="19"/>
      <c r="J107" s="20"/>
      <c r="K107" s="19"/>
    </row>
    <row r="108" spans="1:11" x14ac:dyDescent="0.25">
      <c r="A108" s="19"/>
      <c r="B108" s="19"/>
      <c r="C108" s="19"/>
      <c r="D108" s="19"/>
      <c r="E108" s="19"/>
      <c r="F108" s="20"/>
      <c r="G108" s="19"/>
      <c r="H108" s="19"/>
      <c r="I108" s="19"/>
      <c r="J108" s="20"/>
      <c r="K108" s="19"/>
    </row>
    <row r="109" spans="1:11" x14ac:dyDescent="0.25">
      <c r="A109" s="19"/>
      <c r="B109" s="19"/>
      <c r="C109" s="19"/>
      <c r="D109" s="19"/>
      <c r="E109" s="19"/>
      <c r="F109" s="20"/>
      <c r="G109" s="19"/>
      <c r="H109" s="19"/>
      <c r="I109" s="19"/>
      <c r="J109" s="20"/>
      <c r="K109" s="19"/>
    </row>
    <row r="110" spans="1:11" x14ac:dyDescent="0.25">
      <c r="A110" s="19"/>
      <c r="B110" s="19"/>
      <c r="C110" s="19"/>
      <c r="D110" s="19"/>
      <c r="E110" s="19"/>
      <c r="F110" s="20"/>
      <c r="G110" s="19"/>
      <c r="H110" s="19"/>
      <c r="I110" s="19"/>
      <c r="J110" s="20"/>
      <c r="K110" s="19"/>
    </row>
    <row r="111" spans="1:11" x14ac:dyDescent="0.25">
      <c r="A111" s="19"/>
      <c r="B111" s="19"/>
      <c r="C111" s="19"/>
      <c r="D111" s="19"/>
      <c r="E111" s="19"/>
      <c r="F111" s="20"/>
      <c r="G111" s="19"/>
      <c r="H111" s="19"/>
      <c r="I111" s="19"/>
      <c r="J111" s="20"/>
      <c r="K111" s="19"/>
    </row>
    <row r="112" spans="1:11" x14ac:dyDescent="0.25">
      <c r="A112" s="19"/>
      <c r="B112" s="19"/>
      <c r="C112" s="19"/>
      <c r="D112" s="19"/>
      <c r="E112" s="19"/>
      <c r="F112" s="20"/>
      <c r="G112" s="19"/>
      <c r="H112" s="19"/>
      <c r="I112" s="19"/>
      <c r="J112" s="20"/>
      <c r="K112" s="19"/>
    </row>
    <row r="113" spans="1:11" x14ac:dyDescent="0.25">
      <c r="A113" s="19"/>
      <c r="B113" s="19"/>
      <c r="C113" s="19"/>
      <c r="D113" s="19"/>
      <c r="E113" s="19"/>
      <c r="F113" s="20"/>
      <c r="G113" s="19"/>
      <c r="H113" s="19"/>
      <c r="I113" s="19"/>
      <c r="J113" s="20"/>
      <c r="K113" s="19"/>
    </row>
    <row r="114" spans="1:11" x14ac:dyDescent="0.25">
      <c r="A114" s="19"/>
      <c r="B114" s="19"/>
      <c r="C114" s="19"/>
      <c r="D114" s="19"/>
      <c r="E114" s="19"/>
      <c r="F114" s="20"/>
      <c r="G114" s="19"/>
      <c r="H114" s="19"/>
      <c r="I114" s="19"/>
      <c r="J114" s="20"/>
      <c r="K114" s="19"/>
    </row>
    <row r="115" spans="1:11" x14ac:dyDescent="0.25">
      <c r="A115" s="19"/>
      <c r="B115" s="19"/>
      <c r="C115" s="19"/>
      <c r="D115" s="19"/>
      <c r="E115" s="19"/>
      <c r="F115" s="20"/>
      <c r="G115" s="19"/>
      <c r="H115" s="19"/>
      <c r="I115" s="19"/>
      <c r="J115" s="20"/>
      <c r="K115" s="19"/>
    </row>
    <row r="116" spans="1:11" x14ac:dyDescent="0.25">
      <c r="A116" s="19"/>
      <c r="B116" s="19"/>
      <c r="C116" s="19"/>
      <c r="D116" s="19"/>
      <c r="E116" s="19"/>
      <c r="F116" s="20"/>
      <c r="G116" s="19"/>
      <c r="H116" s="19"/>
      <c r="I116" s="19"/>
      <c r="J116" s="20"/>
      <c r="K116" s="19"/>
    </row>
    <row r="117" spans="1:11" x14ac:dyDescent="0.25">
      <c r="A117" s="19"/>
      <c r="B117" s="19"/>
      <c r="C117" s="19"/>
      <c r="D117" s="19"/>
      <c r="E117" s="19"/>
      <c r="F117" s="20"/>
      <c r="G117" s="19"/>
      <c r="H117" s="19"/>
      <c r="I117" s="19"/>
      <c r="J117" s="20"/>
      <c r="K117" s="19"/>
    </row>
    <row r="118" spans="1:11" x14ac:dyDescent="0.25">
      <c r="A118" s="19"/>
      <c r="B118" s="19"/>
      <c r="C118" s="19"/>
      <c r="D118" s="19"/>
      <c r="E118" s="19"/>
      <c r="F118" s="20"/>
      <c r="G118" s="19"/>
      <c r="H118" s="19"/>
      <c r="I118" s="19"/>
      <c r="J118" s="20"/>
      <c r="K118" s="19"/>
    </row>
    <row r="119" spans="1:11" x14ac:dyDescent="0.25">
      <c r="A119" s="19"/>
      <c r="B119" s="19"/>
      <c r="C119" s="19"/>
      <c r="D119" s="19"/>
      <c r="E119" s="19"/>
      <c r="F119" s="20"/>
      <c r="G119" s="19"/>
      <c r="H119" s="19"/>
      <c r="I119" s="19"/>
      <c r="J119" s="20"/>
      <c r="K119" s="19"/>
    </row>
    <row r="120" spans="1:11" x14ac:dyDescent="0.25">
      <c r="A120" s="19"/>
      <c r="B120" s="19"/>
      <c r="C120" s="19"/>
      <c r="D120" s="19"/>
      <c r="E120" s="19"/>
      <c r="F120" s="20"/>
      <c r="G120" s="19"/>
      <c r="H120" s="19"/>
      <c r="I120" s="19"/>
      <c r="J120" s="20"/>
      <c r="K120" s="19"/>
    </row>
    <row r="121" spans="1:11" x14ac:dyDescent="0.25">
      <c r="A121" s="19"/>
      <c r="B121" s="19"/>
      <c r="C121" s="19"/>
      <c r="D121" s="19"/>
      <c r="E121" s="19"/>
      <c r="F121" s="20"/>
      <c r="G121" s="19"/>
      <c r="H121" s="19"/>
      <c r="I121" s="19"/>
      <c r="J121" s="20"/>
      <c r="K121" s="19"/>
    </row>
    <row r="122" spans="1:11" x14ac:dyDescent="0.25">
      <c r="A122" s="19"/>
      <c r="B122" s="19"/>
      <c r="C122" s="19"/>
      <c r="D122" s="19"/>
      <c r="E122" s="19"/>
      <c r="F122" s="20"/>
      <c r="G122" s="19"/>
      <c r="H122" s="19"/>
      <c r="I122" s="19"/>
      <c r="J122" s="20"/>
      <c r="K122" s="19"/>
    </row>
    <row r="123" spans="1:11" x14ac:dyDescent="0.25">
      <c r="A123" s="19"/>
      <c r="B123" s="19"/>
      <c r="C123" s="19"/>
      <c r="D123" s="19"/>
      <c r="E123" s="19"/>
      <c r="F123" s="20"/>
      <c r="G123" s="19"/>
      <c r="H123" s="19"/>
      <c r="I123" s="19"/>
      <c r="J123" s="20"/>
      <c r="K123" s="19"/>
    </row>
    <row r="124" spans="1:11" x14ac:dyDescent="0.25">
      <c r="A124" s="19"/>
      <c r="B124" s="19"/>
      <c r="C124" s="19"/>
      <c r="D124" s="19"/>
      <c r="E124" s="19"/>
      <c r="F124" s="20"/>
      <c r="G124" s="19"/>
      <c r="H124" s="19"/>
      <c r="I124" s="19"/>
      <c r="J124" s="20"/>
      <c r="K124" s="19"/>
    </row>
    <row r="125" spans="1:11" x14ac:dyDescent="0.25">
      <c r="A125" s="19"/>
      <c r="B125" s="19"/>
      <c r="C125" s="19"/>
      <c r="D125" s="19"/>
      <c r="E125" s="19"/>
      <c r="F125" s="20"/>
      <c r="G125" s="19"/>
      <c r="H125" s="19"/>
      <c r="I125" s="19"/>
      <c r="J125" s="20"/>
      <c r="K125" s="19"/>
    </row>
    <row r="126" spans="1:11" x14ac:dyDescent="0.25">
      <c r="A126" s="19"/>
      <c r="B126" s="19"/>
      <c r="C126" s="19"/>
      <c r="D126" s="19"/>
      <c r="E126" s="19"/>
      <c r="F126" s="20"/>
      <c r="G126" s="19"/>
      <c r="H126" s="19"/>
      <c r="I126" s="19"/>
      <c r="J126" s="20"/>
      <c r="K126" s="19"/>
    </row>
    <row r="127" spans="1:11" x14ac:dyDescent="0.25">
      <c r="A127" s="19"/>
      <c r="B127" s="19"/>
      <c r="C127" s="19"/>
      <c r="D127" s="19"/>
      <c r="E127" s="19"/>
      <c r="F127" s="20"/>
      <c r="G127" s="19"/>
      <c r="H127" s="19"/>
      <c r="I127" s="19"/>
      <c r="J127" s="20"/>
      <c r="K127" s="19"/>
    </row>
    <row r="128" spans="1:11" x14ac:dyDescent="0.25">
      <c r="A128" s="19"/>
      <c r="B128" s="19"/>
      <c r="C128" s="19"/>
      <c r="D128" s="19"/>
      <c r="E128" s="19"/>
      <c r="F128" s="20"/>
      <c r="G128" s="19"/>
      <c r="H128" s="19"/>
      <c r="I128" s="19"/>
      <c r="J128" s="20"/>
      <c r="K128" s="19"/>
    </row>
    <row r="129" spans="1:11" x14ac:dyDescent="0.25">
      <c r="A129" s="19"/>
      <c r="B129" s="19"/>
      <c r="C129" s="19"/>
      <c r="D129" s="19"/>
      <c r="E129" s="19"/>
      <c r="F129" s="20"/>
      <c r="G129" s="19"/>
      <c r="H129" s="19"/>
      <c r="I129" s="19"/>
      <c r="J129" s="20"/>
      <c r="K129" s="19"/>
    </row>
    <row r="130" spans="1:11" x14ac:dyDescent="0.25">
      <c r="A130" s="19"/>
      <c r="B130" s="19"/>
      <c r="C130" s="19"/>
      <c r="D130" s="19"/>
      <c r="E130" s="19"/>
      <c r="F130" s="20"/>
      <c r="G130" s="19"/>
      <c r="H130" s="19"/>
      <c r="I130" s="19"/>
      <c r="J130" s="20"/>
      <c r="K130" s="19"/>
    </row>
    <row r="131" spans="1:11" x14ac:dyDescent="0.25">
      <c r="A131" s="19"/>
      <c r="B131" s="19"/>
      <c r="C131" s="19"/>
      <c r="D131" s="19"/>
      <c r="E131" s="19"/>
      <c r="F131" s="20"/>
      <c r="G131" s="19"/>
      <c r="H131" s="19"/>
      <c r="I131" s="19"/>
      <c r="J131" s="20"/>
      <c r="K131" s="19"/>
    </row>
    <row r="132" spans="1:11" x14ac:dyDescent="0.25">
      <c r="A132" s="19"/>
      <c r="B132" s="19"/>
      <c r="C132" s="19"/>
      <c r="D132" s="19"/>
      <c r="E132" s="19"/>
      <c r="F132" s="20"/>
      <c r="G132" s="19"/>
      <c r="H132" s="19"/>
      <c r="I132" s="19"/>
      <c r="J132" s="20"/>
      <c r="K132" s="19"/>
    </row>
    <row r="133" spans="1:11" x14ac:dyDescent="0.25">
      <c r="A133" s="19"/>
      <c r="B133" s="19"/>
      <c r="C133" s="19"/>
      <c r="D133" s="19"/>
      <c r="E133" s="19"/>
      <c r="F133" s="20"/>
      <c r="G133" s="19"/>
      <c r="H133" s="19"/>
      <c r="I133" s="19"/>
      <c r="J133" s="20"/>
      <c r="K133" s="19"/>
    </row>
    <row r="134" spans="1:11" x14ac:dyDescent="0.25">
      <c r="A134" s="19"/>
      <c r="B134" s="19"/>
      <c r="C134" s="19"/>
      <c r="D134" s="19"/>
      <c r="E134" s="19"/>
      <c r="F134" s="20"/>
      <c r="G134" s="19"/>
      <c r="H134" s="19"/>
      <c r="I134" s="19"/>
      <c r="J134" s="20"/>
      <c r="K134" s="19"/>
    </row>
    <row r="135" spans="1:11" x14ac:dyDescent="0.25">
      <c r="A135" s="19"/>
      <c r="B135" s="19"/>
      <c r="C135" s="19"/>
      <c r="D135" s="19"/>
      <c r="E135" s="19"/>
      <c r="F135" s="20"/>
      <c r="G135" s="19"/>
      <c r="H135" s="19"/>
      <c r="I135" s="19"/>
      <c r="J135" s="20"/>
      <c r="K135" s="19"/>
    </row>
    <row r="136" spans="1:11" x14ac:dyDescent="0.25">
      <c r="A136" s="19"/>
      <c r="B136" s="19"/>
      <c r="C136" s="19"/>
      <c r="D136" s="19"/>
      <c r="E136" s="19"/>
      <c r="F136" s="20"/>
      <c r="G136" s="19"/>
      <c r="H136" s="19"/>
      <c r="I136" s="19"/>
      <c r="J136" s="20"/>
      <c r="K136" s="19"/>
    </row>
    <row r="137" spans="1:11" x14ac:dyDescent="0.25">
      <c r="A137" s="19"/>
      <c r="B137" s="19"/>
      <c r="C137" s="19"/>
      <c r="D137" s="19"/>
      <c r="E137" s="19"/>
      <c r="F137" s="20"/>
      <c r="G137" s="19"/>
      <c r="H137" s="19"/>
      <c r="I137" s="19"/>
      <c r="J137" s="20"/>
      <c r="K137" s="19"/>
    </row>
    <row r="138" spans="1:11" x14ac:dyDescent="0.25">
      <c r="A138" s="19"/>
      <c r="B138" s="19"/>
      <c r="C138" s="19"/>
      <c r="D138" s="19"/>
      <c r="E138" s="19"/>
      <c r="F138" s="20"/>
      <c r="G138" s="19"/>
      <c r="H138" s="19"/>
      <c r="I138" s="19"/>
      <c r="J138" s="20"/>
      <c r="K138" s="19"/>
    </row>
    <row r="139" spans="1:11" x14ac:dyDescent="0.25">
      <c r="A139" s="19"/>
      <c r="B139" s="19"/>
      <c r="C139" s="19"/>
      <c r="D139" s="19"/>
      <c r="E139" s="19"/>
      <c r="F139" s="20"/>
      <c r="G139" s="19"/>
      <c r="H139" s="19"/>
      <c r="I139" s="19"/>
      <c r="J139" s="20"/>
      <c r="K139" s="19"/>
    </row>
    <row r="140" spans="1:11" x14ac:dyDescent="0.25">
      <c r="A140" s="19"/>
      <c r="B140" s="19"/>
      <c r="C140" s="19"/>
      <c r="D140" s="19"/>
      <c r="E140" s="19"/>
      <c r="F140" s="20"/>
      <c r="G140" s="19"/>
      <c r="H140" s="19"/>
      <c r="I140" s="19"/>
      <c r="J140" s="20"/>
      <c r="K140" s="19"/>
    </row>
    <row r="141" spans="1:11" x14ac:dyDescent="0.25">
      <c r="A141" s="19"/>
      <c r="B141" s="19"/>
      <c r="C141" s="19"/>
      <c r="D141" s="19"/>
      <c r="E141" s="19"/>
      <c r="F141" s="20"/>
      <c r="G141" s="19"/>
      <c r="H141" s="19"/>
      <c r="I141" s="19"/>
      <c r="J141" s="20"/>
      <c r="K141" s="19"/>
    </row>
    <row r="142" spans="1:11" x14ac:dyDescent="0.25">
      <c r="A142" s="19"/>
      <c r="B142" s="19"/>
      <c r="C142" s="19"/>
      <c r="D142" s="19"/>
      <c r="E142" s="19"/>
      <c r="F142" s="20"/>
      <c r="G142" s="19"/>
      <c r="H142" s="19"/>
      <c r="I142" s="19"/>
      <c r="J142" s="20"/>
      <c r="K142" s="19"/>
    </row>
    <row r="143" spans="1:11" x14ac:dyDescent="0.25">
      <c r="A143" s="19"/>
      <c r="B143" s="19"/>
      <c r="C143" s="19"/>
      <c r="D143" s="19"/>
      <c r="E143" s="19"/>
      <c r="F143" s="20"/>
      <c r="G143" s="19"/>
      <c r="H143" s="19"/>
      <c r="I143" s="19"/>
      <c r="J143" s="20"/>
      <c r="K143" s="19"/>
    </row>
    <row r="144" spans="1:11" x14ac:dyDescent="0.25">
      <c r="A144" s="19"/>
      <c r="B144" s="19"/>
      <c r="C144" s="19"/>
      <c r="D144" s="19"/>
      <c r="E144" s="19"/>
      <c r="F144" s="20"/>
      <c r="G144" s="19"/>
      <c r="H144" s="19"/>
      <c r="I144" s="19"/>
      <c r="J144" s="20"/>
      <c r="K144" s="19"/>
    </row>
    <row r="145" spans="1:11" x14ac:dyDescent="0.25">
      <c r="A145" s="19"/>
      <c r="B145" s="19"/>
      <c r="C145" s="19"/>
      <c r="D145" s="19"/>
      <c r="E145" s="19"/>
      <c r="F145" s="20"/>
      <c r="G145" s="19"/>
      <c r="H145" s="19"/>
      <c r="I145" s="19"/>
      <c r="J145" s="20"/>
      <c r="K145" s="19"/>
    </row>
    <row r="146" spans="1:11" x14ac:dyDescent="0.25">
      <c r="A146" s="19"/>
      <c r="B146" s="19"/>
      <c r="C146" s="19"/>
      <c r="D146" s="19"/>
      <c r="E146" s="19"/>
      <c r="F146" s="20"/>
      <c r="G146" s="19"/>
      <c r="H146" s="19"/>
      <c r="I146" s="19"/>
      <c r="J146" s="20"/>
      <c r="K146" s="19"/>
    </row>
    <row r="147" spans="1:11" x14ac:dyDescent="0.25">
      <c r="A147" s="19"/>
      <c r="B147" s="19"/>
      <c r="C147" s="19"/>
      <c r="D147" s="19"/>
      <c r="E147" s="19"/>
      <c r="F147" s="20"/>
      <c r="G147" s="19"/>
      <c r="H147" s="19"/>
      <c r="I147" s="19"/>
      <c r="J147" s="20"/>
      <c r="K147" s="19"/>
    </row>
    <row r="148" spans="1:11" x14ac:dyDescent="0.25">
      <c r="A148" s="19"/>
      <c r="B148" s="19"/>
      <c r="C148" s="19"/>
      <c r="D148" s="19"/>
      <c r="E148" s="19"/>
      <c r="F148" s="20"/>
      <c r="G148" s="19"/>
      <c r="H148" s="19"/>
      <c r="I148" s="19"/>
      <c r="J148" s="20"/>
      <c r="K148" s="19"/>
    </row>
    <row r="149" spans="1:11" x14ac:dyDescent="0.25">
      <c r="A149" s="19"/>
      <c r="B149" s="19"/>
      <c r="C149" s="19"/>
      <c r="D149" s="19"/>
      <c r="E149" s="19"/>
      <c r="F149" s="20"/>
      <c r="G149" s="19"/>
      <c r="H149" s="19"/>
      <c r="I149" s="19"/>
      <c r="J149" s="20"/>
      <c r="K149" s="19"/>
    </row>
    <row r="150" spans="1:11" x14ac:dyDescent="0.25">
      <c r="A150" s="19"/>
      <c r="B150" s="19"/>
      <c r="C150" s="19"/>
      <c r="D150" s="19"/>
      <c r="E150" s="19"/>
      <c r="F150" s="20"/>
      <c r="G150" s="19"/>
      <c r="H150" s="19"/>
      <c r="I150" s="19"/>
      <c r="J150" s="20"/>
      <c r="K150" s="19"/>
    </row>
    <row r="151" spans="1:11" x14ac:dyDescent="0.25">
      <c r="A151" s="19"/>
      <c r="B151" s="19"/>
      <c r="C151" s="19"/>
      <c r="D151" s="19"/>
      <c r="E151" s="19"/>
      <c r="F151" s="20"/>
      <c r="G151" s="19"/>
      <c r="H151" s="19"/>
      <c r="I151" s="19"/>
      <c r="J151" s="20"/>
      <c r="K151" s="19"/>
    </row>
    <row r="152" spans="1:11" x14ac:dyDescent="0.25">
      <c r="A152" s="19"/>
      <c r="B152" s="19"/>
      <c r="C152" s="19"/>
      <c r="D152" s="19"/>
      <c r="E152" s="19"/>
      <c r="F152" s="20"/>
      <c r="G152" s="19"/>
      <c r="H152" s="19"/>
      <c r="I152" s="19"/>
      <c r="J152" s="20"/>
      <c r="K152" s="19"/>
    </row>
    <row r="153" spans="1:11" x14ac:dyDescent="0.25">
      <c r="A153" s="19"/>
      <c r="B153" s="19"/>
      <c r="C153" s="19"/>
      <c r="D153" s="19"/>
      <c r="E153" s="19"/>
      <c r="F153" s="20"/>
      <c r="G153" s="19"/>
      <c r="H153" s="19"/>
      <c r="I153" s="19"/>
      <c r="J153" s="20"/>
      <c r="K153" s="19"/>
    </row>
    <row r="154" spans="1:11" x14ac:dyDescent="0.25">
      <c r="A154" s="19"/>
      <c r="B154" s="19"/>
      <c r="C154" s="19"/>
      <c r="D154" s="19"/>
      <c r="E154" s="19"/>
      <c r="F154" s="20"/>
      <c r="G154" s="19"/>
      <c r="H154" s="19"/>
      <c r="I154" s="19"/>
      <c r="J154" s="20"/>
      <c r="K154" s="19"/>
    </row>
    <row r="155" spans="1:11" x14ac:dyDescent="0.25">
      <c r="A155" s="19"/>
      <c r="B155" s="19"/>
      <c r="C155" s="19"/>
      <c r="D155" s="19"/>
      <c r="E155" s="19"/>
      <c r="F155" s="20"/>
      <c r="G155" s="19"/>
      <c r="H155" s="19"/>
      <c r="I155" s="19"/>
      <c r="J155" s="20"/>
      <c r="K155" s="19"/>
    </row>
    <row r="156" spans="1:11" x14ac:dyDescent="0.25">
      <c r="A156" s="19"/>
      <c r="B156" s="19"/>
      <c r="C156" s="19"/>
      <c r="D156" s="19"/>
      <c r="E156" s="19"/>
      <c r="F156" s="20"/>
      <c r="G156" s="19"/>
      <c r="H156" s="19"/>
      <c r="I156" s="19"/>
      <c r="J156" s="20"/>
      <c r="K156" s="19"/>
    </row>
    <row r="157" spans="1:11" x14ac:dyDescent="0.25">
      <c r="A157" s="19"/>
      <c r="B157" s="19"/>
      <c r="C157" s="19"/>
      <c r="D157" s="19"/>
      <c r="E157" s="19"/>
      <c r="F157" s="20"/>
      <c r="G157" s="19"/>
      <c r="H157" s="19"/>
      <c r="I157" s="19"/>
      <c r="J157" s="20"/>
      <c r="K157" s="19"/>
    </row>
    <row r="158" spans="1:11" x14ac:dyDescent="0.25">
      <c r="A158" s="19"/>
      <c r="B158" s="19"/>
      <c r="C158" s="19"/>
      <c r="D158" s="19"/>
      <c r="E158" s="19"/>
      <c r="F158" s="20"/>
      <c r="G158" s="19"/>
      <c r="H158" s="19"/>
      <c r="I158" s="19"/>
      <c r="J158" s="20"/>
      <c r="K158" s="19"/>
    </row>
    <row r="159" spans="1:11" x14ac:dyDescent="0.25">
      <c r="A159" s="19"/>
      <c r="B159" s="19"/>
      <c r="C159" s="19"/>
      <c r="D159" s="19"/>
      <c r="E159" s="19"/>
      <c r="F159" s="20"/>
      <c r="G159" s="19"/>
      <c r="H159" s="19"/>
      <c r="I159" s="19"/>
      <c r="J159" s="20"/>
      <c r="K159" s="19"/>
    </row>
    <row r="160" spans="1:11" x14ac:dyDescent="0.25">
      <c r="A160" s="19"/>
      <c r="B160" s="19"/>
      <c r="C160" s="19"/>
      <c r="D160" s="19"/>
      <c r="E160" s="19"/>
      <c r="F160" s="20"/>
      <c r="G160" s="19"/>
      <c r="H160" s="19"/>
      <c r="I160" s="19"/>
      <c r="J160" s="20"/>
      <c r="K160" s="19"/>
    </row>
    <row r="161" spans="1:11" x14ac:dyDescent="0.25">
      <c r="A161" s="19"/>
      <c r="B161" s="19"/>
      <c r="C161" s="19"/>
      <c r="D161" s="19"/>
      <c r="E161" s="19"/>
      <c r="F161" s="20"/>
      <c r="G161" s="19"/>
      <c r="H161" s="19"/>
      <c r="I161" s="19"/>
      <c r="J161" s="20"/>
      <c r="K161" s="19"/>
    </row>
    <row r="162" spans="1:11" x14ac:dyDescent="0.25">
      <c r="A162" s="19"/>
      <c r="B162" s="19"/>
      <c r="C162" s="19"/>
      <c r="D162" s="19"/>
      <c r="E162" s="19"/>
      <c r="F162" s="20"/>
      <c r="G162" s="19"/>
      <c r="H162" s="19"/>
      <c r="I162" s="19"/>
      <c r="J162" s="20"/>
      <c r="K162" s="19"/>
    </row>
    <row r="163" spans="1:11" x14ac:dyDescent="0.25">
      <c r="A163" s="19"/>
      <c r="B163" s="19"/>
      <c r="C163" s="19"/>
      <c r="D163" s="19"/>
      <c r="E163" s="19"/>
      <c r="F163" s="20"/>
      <c r="G163" s="19"/>
      <c r="H163" s="19"/>
      <c r="I163" s="19"/>
      <c r="J163" s="20"/>
      <c r="K163" s="19"/>
    </row>
    <row r="164" spans="1:11" x14ac:dyDescent="0.25">
      <c r="A164" s="19"/>
      <c r="B164" s="19"/>
      <c r="C164" s="19"/>
      <c r="D164" s="19"/>
      <c r="E164" s="19"/>
      <c r="F164" s="20"/>
      <c r="G164" s="19"/>
      <c r="H164" s="19"/>
      <c r="I164" s="19"/>
      <c r="J164" s="20"/>
      <c r="K164" s="19"/>
    </row>
    <row r="165" spans="1:11" x14ac:dyDescent="0.25">
      <c r="A165" s="19"/>
      <c r="B165" s="19"/>
      <c r="C165" s="19"/>
      <c r="D165" s="19"/>
      <c r="E165" s="19"/>
      <c r="F165" s="20"/>
      <c r="G165" s="19"/>
      <c r="H165" s="19"/>
      <c r="I165" s="19"/>
      <c r="J165" s="20"/>
      <c r="K165" s="19"/>
    </row>
    <row r="166" spans="1:11" x14ac:dyDescent="0.25">
      <c r="A166" s="19"/>
      <c r="B166" s="19"/>
      <c r="C166" s="19"/>
      <c r="D166" s="19"/>
      <c r="E166" s="19"/>
      <c r="F166" s="20"/>
      <c r="G166" s="19"/>
      <c r="H166" s="19"/>
      <c r="I166" s="19"/>
      <c r="J166" s="20"/>
      <c r="K166" s="19"/>
    </row>
    <row r="167" spans="1:11" x14ac:dyDescent="0.25">
      <c r="A167" s="19"/>
      <c r="B167" s="19"/>
      <c r="C167" s="19"/>
      <c r="D167" s="19"/>
      <c r="E167" s="19"/>
      <c r="F167" s="20"/>
      <c r="G167" s="19"/>
      <c r="H167" s="19"/>
      <c r="I167" s="19"/>
      <c r="J167" s="20"/>
      <c r="K167" s="19"/>
    </row>
    <row r="168" spans="1:11" x14ac:dyDescent="0.25">
      <c r="A168" s="19"/>
      <c r="B168" s="19"/>
      <c r="C168" s="19"/>
      <c r="D168" s="19"/>
      <c r="E168" s="19"/>
      <c r="F168" s="20"/>
      <c r="G168" s="19"/>
      <c r="H168" s="19"/>
      <c r="I168" s="19"/>
      <c r="J168" s="20"/>
      <c r="K168" s="19"/>
    </row>
    <row r="169" spans="1:11" x14ac:dyDescent="0.25">
      <c r="A169" s="19"/>
      <c r="B169" s="19"/>
      <c r="C169" s="19"/>
      <c r="D169" s="19"/>
      <c r="E169" s="19"/>
      <c r="F169" s="20"/>
      <c r="G169" s="19"/>
      <c r="H169" s="19"/>
      <c r="I169" s="19"/>
      <c r="J169" s="20"/>
      <c r="K169" s="19"/>
    </row>
    <row r="170" spans="1:11" x14ac:dyDescent="0.25">
      <c r="A170" s="19"/>
      <c r="B170" s="19"/>
      <c r="C170" s="19"/>
      <c r="D170" s="19"/>
      <c r="E170" s="19"/>
      <c r="F170" s="20"/>
      <c r="G170" s="19"/>
      <c r="H170" s="19"/>
      <c r="I170" s="19"/>
      <c r="J170" s="20"/>
      <c r="K170" s="19"/>
    </row>
    <row r="171" spans="1:11" x14ac:dyDescent="0.25">
      <c r="A171" s="19"/>
      <c r="B171" s="19"/>
      <c r="C171" s="19"/>
      <c r="D171" s="19"/>
      <c r="E171" s="19"/>
      <c r="F171" s="20"/>
      <c r="G171" s="19"/>
      <c r="H171" s="19"/>
      <c r="I171" s="19"/>
      <c r="J171" s="20"/>
      <c r="K171" s="19"/>
    </row>
    <row r="172" spans="1:11" x14ac:dyDescent="0.25">
      <c r="A172" s="19"/>
      <c r="B172" s="19"/>
      <c r="C172" s="19"/>
      <c r="D172" s="19"/>
      <c r="E172" s="19"/>
      <c r="F172" s="20"/>
      <c r="G172" s="19"/>
      <c r="H172" s="19"/>
      <c r="I172" s="19"/>
      <c r="J172" s="20"/>
      <c r="K172" s="19"/>
    </row>
    <row r="173" spans="1:11" x14ac:dyDescent="0.25">
      <c r="A173" s="19"/>
      <c r="B173" s="19"/>
      <c r="C173" s="19"/>
      <c r="D173" s="19"/>
      <c r="E173" s="19"/>
      <c r="F173" s="20"/>
      <c r="G173" s="19"/>
      <c r="H173" s="19"/>
      <c r="I173" s="19"/>
      <c r="J173" s="20"/>
      <c r="K173" s="19"/>
    </row>
    <row r="174" spans="1:11" x14ac:dyDescent="0.25">
      <c r="A174" s="19"/>
      <c r="B174" s="19"/>
      <c r="C174" s="19"/>
      <c r="D174" s="19"/>
      <c r="E174" s="19"/>
      <c r="F174" s="20"/>
      <c r="G174" s="19"/>
      <c r="H174" s="19"/>
      <c r="I174" s="19"/>
      <c r="J174" s="20"/>
      <c r="K174" s="19"/>
    </row>
    <row r="175" spans="1:11" x14ac:dyDescent="0.25">
      <c r="A175" s="19"/>
      <c r="B175" s="19"/>
      <c r="C175" s="19"/>
      <c r="D175" s="19"/>
      <c r="E175" s="19"/>
      <c r="F175" s="20"/>
      <c r="G175" s="19"/>
      <c r="H175" s="19"/>
      <c r="I175" s="19"/>
      <c r="J175" s="20"/>
      <c r="K175" s="19"/>
    </row>
    <row r="176" spans="1:11" x14ac:dyDescent="0.25">
      <c r="A176" s="19"/>
      <c r="B176" s="19"/>
      <c r="C176" s="19"/>
      <c r="D176" s="19"/>
      <c r="E176" s="19"/>
      <c r="F176" s="20"/>
      <c r="G176" s="19"/>
      <c r="H176" s="19"/>
      <c r="I176" s="19"/>
      <c r="J176" s="20"/>
      <c r="K176" s="19"/>
    </row>
    <row r="177" spans="1:11" x14ac:dyDescent="0.25">
      <c r="A177" s="19"/>
      <c r="B177" s="19"/>
      <c r="C177" s="19"/>
      <c r="D177" s="19"/>
      <c r="E177" s="19"/>
      <c r="F177" s="20"/>
      <c r="G177" s="19"/>
      <c r="H177" s="19"/>
      <c r="I177" s="19"/>
      <c r="J177" s="20"/>
      <c r="K177" s="19"/>
    </row>
    <row r="178" spans="1:11" x14ac:dyDescent="0.25">
      <c r="A178" s="19"/>
      <c r="B178" s="19"/>
      <c r="C178" s="19"/>
      <c r="D178" s="19"/>
      <c r="E178" s="19"/>
      <c r="F178" s="20"/>
      <c r="G178" s="19"/>
      <c r="H178" s="19"/>
      <c r="I178" s="19"/>
      <c r="J178" s="20"/>
      <c r="K178" s="19"/>
    </row>
    <row r="179" spans="1:11" x14ac:dyDescent="0.25">
      <c r="A179" s="19"/>
      <c r="B179" s="19"/>
      <c r="C179" s="19"/>
      <c r="D179" s="19"/>
      <c r="E179" s="19"/>
      <c r="F179" s="20"/>
      <c r="G179" s="19"/>
      <c r="H179" s="19"/>
      <c r="I179" s="19"/>
      <c r="J179" s="20"/>
      <c r="K179" s="19"/>
    </row>
    <row r="180" spans="1:11" x14ac:dyDescent="0.25">
      <c r="A180" s="19"/>
      <c r="B180" s="19"/>
      <c r="C180" s="19"/>
      <c r="D180" s="19"/>
      <c r="E180" s="19"/>
      <c r="F180" s="20"/>
      <c r="G180" s="19"/>
      <c r="H180" s="19"/>
      <c r="I180" s="19"/>
      <c r="J180" s="20"/>
      <c r="K180" s="19"/>
    </row>
    <row r="181" spans="1:11" x14ac:dyDescent="0.25">
      <c r="A181" s="19"/>
      <c r="B181" s="19"/>
      <c r="C181" s="19"/>
      <c r="D181" s="19"/>
      <c r="E181" s="19"/>
      <c r="F181" s="20"/>
      <c r="G181" s="19"/>
      <c r="H181" s="19"/>
      <c r="I181" s="19"/>
      <c r="J181" s="20"/>
      <c r="K181" s="19"/>
    </row>
    <row r="182" spans="1:11" x14ac:dyDescent="0.25">
      <c r="A182" s="19"/>
      <c r="B182" s="19"/>
      <c r="C182" s="19"/>
      <c r="D182" s="19"/>
      <c r="E182" s="19"/>
      <c r="F182" s="20"/>
      <c r="G182" s="19"/>
      <c r="H182" s="19"/>
      <c r="I182" s="19"/>
      <c r="J182" s="20"/>
      <c r="K182" s="19"/>
    </row>
    <row r="183" spans="1:11" x14ac:dyDescent="0.25">
      <c r="A183" s="19"/>
      <c r="B183" s="19"/>
      <c r="C183" s="19"/>
      <c r="D183" s="19"/>
      <c r="E183" s="19"/>
      <c r="F183" s="20"/>
      <c r="G183" s="19"/>
      <c r="H183" s="19"/>
      <c r="I183" s="19"/>
      <c r="J183" s="20"/>
      <c r="K183" s="19"/>
    </row>
    <row r="184" spans="1:11" x14ac:dyDescent="0.25">
      <c r="A184" s="19"/>
      <c r="B184" s="19"/>
      <c r="C184" s="19"/>
      <c r="D184" s="19"/>
      <c r="E184" s="19"/>
      <c r="F184" s="20"/>
      <c r="G184" s="19"/>
      <c r="H184" s="19"/>
      <c r="I184" s="19"/>
      <c r="J184" s="20"/>
      <c r="K184" s="19"/>
    </row>
    <row r="185" spans="1:11" x14ac:dyDescent="0.25">
      <c r="A185" s="19"/>
      <c r="B185" s="19"/>
      <c r="C185" s="19"/>
      <c r="D185" s="19"/>
      <c r="E185" s="19"/>
      <c r="F185" s="20"/>
      <c r="G185" s="19"/>
      <c r="H185" s="19"/>
      <c r="I185" s="19"/>
      <c r="J185" s="20"/>
      <c r="K185" s="19"/>
    </row>
    <row r="186" spans="1:11" x14ac:dyDescent="0.25">
      <c r="A186" s="19"/>
      <c r="B186" s="19"/>
      <c r="C186" s="19"/>
      <c r="D186" s="19"/>
      <c r="E186" s="19"/>
      <c r="F186" s="20"/>
      <c r="G186" s="19"/>
      <c r="H186" s="19"/>
      <c r="I186" s="19"/>
      <c r="J186" s="20"/>
      <c r="K186" s="19"/>
    </row>
    <row r="187" spans="1:11" x14ac:dyDescent="0.25">
      <c r="A187" s="19"/>
      <c r="B187" s="19"/>
      <c r="C187" s="19"/>
      <c r="D187" s="19"/>
      <c r="E187" s="19"/>
      <c r="F187" s="20"/>
      <c r="G187" s="19"/>
      <c r="H187" s="19"/>
      <c r="I187" s="19"/>
      <c r="J187" s="20"/>
      <c r="K187" s="19"/>
    </row>
    <row r="188" spans="1:11" x14ac:dyDescent="0.25">
      <c r="A188" s="19"/>
      <c r="B188" s="19"/>
      <c r="C188" s="19"/>
      <c r="D188" s="19"/>
      <c r="E188" s="19"/>
      <c r="F188" s="20"/>
      <c r="G188" s="19"/>
      <c r="H188" s="19"/>
      <c r="I188" s="19"/>
      <c r="J188" s="20"/>
      <c r="K188" s="19"/>
    </row>
    <row r="189" spans="1:11" x14ac:dyDescent="0.25">
      <c r="A189" s="19"/>
      <c r="B189" s="19"/>
      <c r="C189" s="19"/>
      <c r="D189" s="19"/>
      <c r="E189" s="19"/>
      <c r="F189" s="20"/>
      <c r="G189" s="19"/>
      <c r="H189" s="19"/>
      <c r="I189" s="19"/>
      <c r="J189" s="20"/>
      <c r="K189" s="19"/>
    </row>
    <row r="190" spans="1:11" x14ac:dyDescent="0.25">
      <c r="A190" s="19"/>
      <c r="B190" s="19"/>
      <c r="C190" s="19"/>
      <c r="D190" s="19"/>
      <c r="E190" s="19"/>
      <c r="F190" s="20"/>
      <c r="G190" s="19"/>
      <c r="H190" s="19"/>
      <c r="I190" s="19"/>
      <c r="J190" s="20"/>
      <c r="K190" s="19"/>
    </row>
    <row r="191" spans="1:11" x14ac:dyDescent="0.25">
      <c r="A191" s="19"/>
      <c r="B191" s="19"/>
      <c r="C191" s="19"/>
      <c r="D191" s="19"/>
      <c r="E191" s="19"/>
      <c r="F191" s="20"/>
      <c r="G191" s="19"/>
      <c r="H191" s="19"/>
      <c r="I191" s="19"/>
      <c r="J191" s="20"/>
      <c r="K191" s="19"/>
    </row>
    <row r="192" spans="1:11" x14ac:dyDescent="0.25">
      <c r="A192" s="19"/>
      <c r="B192" s="19"/>
      <c r="C192" s="19"/>
      <c r="D192" s="19"/>
      <c r="E192" s="19"/>
      <c r="F192" s="20"/>
      <c r="G192" s="19"/>
      <c r="H192" s="19"/>
      <c r="I192" s="19"/>
      <c r="J192" s="20"/>
      <c r="K192" s="19"/>
    </row>
    <row r="193" spans="1:11" x14ac:dyDescent="0.25">
      <c r="A193" s="19"/>
      <c r="B193" s="19"/>
      <c r="C193" s="19"/>
      <c r="D193" s="19"/>
      <c r="E193" s="19"/>
      <c r="F193" s="20"/>
      <c r="G193" s="19"/>
      <c r="H193" s="19"/>
      <c r="I193" s="19"/>
      <c r="J193" s="20"/>
      <c r="K193" s="19"/>
    </row>
    <row r="194" spans="1:11" x14ac:dyDescent="0.25">
      <c r="A194" s="19"/>
      <c r="B194" s="19"/>
      <c r="C194" s="19"/>
      <c r="D194" s="19"/>
      <c r="E194" s="19"/>
      <c r="F194" s="20"/>
      <c r="G194" s="19"/>
      <c r="H194" s="19"/>
      <c r="I194" s="19"/>
      <c r="J194" s="20"/>
      <c r="K194" s="19"/>
    </row>
    <row r="195" spans="1:11" x14ac:dyDescent="0.25">
      <c r="A195" s="19"/>
      <c r="B195" s="19"/>
      <c r="C195" s="19"/>
      <c r="D195" s="19"/>
      <c r="E195" s="19"/>
      <c r="F195" s="20"/>
      <c r="G195" s="19"/>
      <c r="H195" s="19"/>
      <c r="I195" s="19"/>
      <c r="J195" s="20"/>
      <c r="K195" s="19"/>
    </row>
    <row r="196" spans="1:11" x14ac:dyDescent="0.25">
      <c r="A196" s="19"/>
      <c r="B196" s="19"/>
      <c r="C196" s="19"/>
      <c r="D196" s="19"/>
      <c r="E196" s="19"/>
      <c r="F196" s="20"/>
      <c r="G196" s="19"/>
      <c r="H196" s="19"/>
      <c r="I196" s="19"/>
      <c r="J196" s="20"/>
      <c r="K196" s="19"/>
    </row>
    <row r="197" spans="1:11" x14ac:dyDescent="0.25">
      <c r="A197" s="19"/>
      <c r="B197" s="19"/>
      <c r="C197" s="19"/>
      <c r="D197" s="19"/>
      <c r="E197" s="19"/>
      <c r="F197" s="20"/>
      <c r="G197" s="19"/>
      <c r="H197" s="19"/>
      <c r="I197" s="19"/>
      <c r="J197" s="20"/>
      <c r="K197" s="19"/>
    </row>
    <row r="198" spans="1:11" x14ac:dyDescent="0.25">
      <c r="A198" s="19"/>
      <c r="B198" s="19"/>
      <c r="C198" s="19"/>
      <c r="D198" s="19"/>
      <c r="E198" s="19"/>
      <c r="F198" s="20"/>
      <c r="G198" s="19"/>
      <c r="H198" s="19"/>
      <c r="I198" s="19"/>
      <c r="J198" s="20"/>
      <c r="K198" s="19"/>
    </row>
    <row r="199" spans="1:11" x14ac:dyDescent="0.25">
      <c r="A199" s="19"/>
      <c r="B199" s="19"/>
      <c r="C199" s="19"/>
      <c r="D199" s="19"/>
      <c r="E199" s="19"/>
      <c r="F199" s="20"/>
      <c r="G199" s="19"/>
      <c r="H199" s="19"/>
      <c r="I199" s="19"/>
      <c r="J199" s="20"/>
      <c r="K199" s="19"/>
    </row>
    <row r="200" spans="1:11" x14ac:dyDescent="0.25">
      <c r="A200" s="19"/>
      <c r="B200" s="19"/>
      <c r="C200" s="19"/>
      <c r="D200" s="19"/>
      <c r="E200" s="19"/>
      <c r="F200" s="20"/>
      <c r="G200" s="19"/>
      <c r="H200" s="19"/>
      <c r="I200" s="19"/>
      <c r="J200" s="20"/>
      <c r="K200" s="19"/>
    </row>
  </sheetData>
  <autoFilter ref="A4:K4"/>
  <dataValidations count="8">
    <dataValidation type="date" operator="greaterThan" allowBlank="1" showErrorMessage="1" error="Introduce una fecha (dd/mm/aaaa)." sqref="F10:F200">
      <formula1>36526</formula1>
    </dataValidation>
    <dataValidation type="date" operator="greaterThan" allowBlank="1" showErrorMessage="1" error="Introduce una fecha (dd/mm/aaaa)." sqref="F5:F200">
      <formula1>36526</formula1>
    </dataValidation>
    <dataValidation type="list" allowBlank="1" showErrorMessage="1" errorTitle="Valor no válido" error="Elige un valor de la lista." sqref="H10:H200">
      <formula1>"Alta,Media,Baja"</formula1>
    </dataValidation>
    <dataValidation type="list" allowBlank="1" showErrorMessage="1" errorTitle="Valor no válido" error="Elige un valor de la lista." sqref="H5:H200">
      <formula1>"Alta,Media,Baja"</formula1>
    </dataValidation>
    <dataValidation type="list" allowBlank="1" showErrorMessage="1" errorTitle="Valor no válido" error="Elige un valor de la lista." sqref="I10:I200">
      <formula1>"Planificada,En curso,Realizada,Aplazada,Cancelada"</formula1>
    </dataValidation>
    <dataValidation type="list" allowBlank="1" showErrorMessage="1" errorTitle="Valor no válido" error="Elige un valor de la lista." sqref="I5:I200">
      <formula1>"Planificada,En curso,Realizada,Aplazada,Cancelada"</formula1>
    </dataValidation>
    <dataValidation type="date" operator="greaterThan" allowBlank="1" showErrorMessage="1" error="Introduce una fecha (dd/mm/aaaa)." sqref="J10:J200">
      <formula1>36526</formula1>
    </dataValidation>
    <dataValidation type="date" operator="greaterThan" allowBlank="1" showErrorMessage="1" error="Introduce una fecha (dd/mm/aaaa)." sqref="J5:J200">
      <formula1>36526</formula1>
    </dataValidation>
  </dataValidations>
  <pageSetup paperSize="9" orientation="landscape" fitToWidth="1" fitToHeight="0"/>
  <headerFooter>
    <oddFooter>&amp;LPrograma&amp;CQualitySupport · v2026.1&amp;R&amp;P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20" customWidth="1"/>
    <col min="3" max="3" width="16" customWidth="1"/>
    <col min="4" max="4" width="12" customWidth="1"/>
    <col min="5" max="5" width="30" customWidth="1"/>
    <col min="6" max="7" width="13" customWidth="1"/>
    <col min="8" max="8" width="16" customWidth="1"/>
    <col min="9" max="9" width="18" customWidth="1"/>
  </cols>
  <sheetData>
    <row r="1" spans="1:1" x14ac:dyDescent="0.25">
      <c r="A1" s="1" t="s">
        <v>23</v>
      </c>
    </row>
    <row r="2" spans="1:1" x14ac:dyDescent="0.25">
      <c r="A2" s="2" t="s">
        <v>133</v>
      </c>
    </row>
    <row r="3" spans="1:1" x14ac:dyDescent="0.25">
      <c r="A3" s="3" t="s">
        <v>2</v>
      </c>
    </row>
    <row r="4" ht="30" customHeight="1" spans="1:9" x14ac:dyDescent="0.25">
      <c r="A4" s="18" t="s">
        <v>134</v>
      </c>
      <c r="B4" s="18" t="s">
        <v>135</v>
      </c>
      <c r="C4" s="18" t="s">
        <v>136</v>
      </c>
      <c r="D4" s="18" t="s">
        <v>137</v>
      </c>
      <c r="E4" s="18" t="s">
        <v>138</v>
      </c>
      <c r="F4" s="18" t="s">
        <v>139</v>
      </c>
      <c r="G4" s="18" t="s">
        <v>140</v>
      </c>
      <c r="H4" s="18" t="s">
        <v>141</v>
      </c>
      <c r="I4" s="18" t="s">
        <v>142</v>
      </c>
    </row>
    <row r="5" spans="1:9" x14ac:dyDescent="0.25">
      <c r="A5" s="19"/>
      <c r="B5" s="19"/>
      <c r="C5" s="19"/>
      <c r="D5" s="19"/>
      <c r="E5" s="19"/>
      <c r="F5" s="19"/>
      <c r="G5" s="20"/>
      <c r="H5" s="19"/>
      <c r="I5" s="19"/>
    </row>
    <row r="6" spans="1:9" x14ac:dyDescent="0.25">
      <c r="A6" s="19"/>
      <c r="B6" s="19"/>
      <c r="C6" s="19"/>
      <c r="D6" s="19"/>
      <c r="E6" s="19"/>
      <c r="F6" s="19"/>
      <c r="G6" s="20"/>
      <c r="H6" s="19"/>
      <c r="I6" s="19"/>
    </row>
    <row r="7" spans="1:9" x14ac:dyDescent="0.25">
      <c r="A7" s="19"/>
      <c r="B7" s="19"/>
      <c r="C7" s="19"/>
      <c r="D7" s="19"/>
      <c r="E7" s="19"/>
      <c r="F7" s="19"/>
      <c r="G7" s="20"/>
      <c r="H7" s="19"/>
      <c r="I7" s="19"/>
    </row>
    <row r="8" spans="1:9" x14ac:dyDescent="0.25">
      <c r="A8" s="19"/>
      <c r="B8" s="19"/>
      <c r="C8" s="19"/>
      <c r="D8" s="19"/>
      <c r="E8" s="19"/>
      <c r="F8" s="19"/>
      <c r="G8" s="20"/>
      <c r="H8" s="19"/>
      <c r="I8" s="19"/>
    </row>
    <row r="9" spans="1:9" x14ac:dyDescent="0.25">
      <c r="A9" s="19"/>
      <c r="B9" s="19"/>
      <c r="C9" s="19"/>
      <c r="D9" s="19"/>
      <c r="E9" s="19"/>
      <c r="F9" s="19"/>
      <c r="G9" s="20"/>
      <c r="H9" s="19"/>
      <c r="I9" s="19"/>
    </row>
    <row r="10" spans="1:9" x14ac:dyDescent="0.25">
      <c r="A10" s="19"/>
      <c r="B10" s="19"/>
      <c r="C10" s="19"/>
      <c r="D10" s="19"/>
      <c r="E10" s="19"/>
      <c r="F10" s="19"/>
      <c r="G10" s="20"/>
      <c r="H10" s="19"/>
      <c r="I10" s="19"/>
    </row>
    <row r="11" spans="1:9" x14ac:dyDescent="0.25">
      <c r="A11" s="19"/>
      <c r="B11" s="19"/>
      <c r="C11" s="19"/>
      <c r="D11" s="19"/>
      <c r="E11" s="19"/>
      <c r="F11" s="19"/>
      <c r="G11" s="20"/>
      <c r="H11" s="19"/>
      <c r="I11" s="19"/>
    </row>
    <row r="12" spans="1:9" x14ac:dyDescent="0.25">
      <c r="A12" s="19"/>
      <c r="B12" s="19"/>
      <c r="C12" s="19"/>
      <c r="D12" s="19"/>
      <c r="E12" s="19"/>
      <c r="F12" s="19"/>
      <c r="G12" s="20"/>
      <c r="H12" s="19"/>
      <c r="I12" s="19"/>
    </row>
    <row r="13" spans="1:9" x14ac:dyDescent="0.25">
      <c r="A13" s="19"/>
      <c r="B13" s="19"/>
      <c r="C13" s="19"/>
      <c r="D13" s="19"/>
      <c r="E13" s="19"/>
      <c r="F13" s="19"/>
      <c r="G13" s="20"/>
      <c r="H13" s="19"/>
      <c r="I13" s="19"/>
    </row>
    <row r="14" spans="1:9" x14ac:dyDescent="0.25">
      <c r="A14" s="19"/>
      <c r="B14" s="19"/>
      <c r="C14" s="19"/>
      <c r="D14" s="19"/>
      <c r="E14" s="19"/>
      <c r="F14" s="19"/>
      <c r="G14" s="20"/>
      <c r="H14" s="19"/>
      <c r="I14" s="19"/>
    </row>
    <row r="15" spans="1:9" x14ac:dyDescent="0.25">
      <c r="A15" s="19"/>
      <c r="B15" s="19"/>
      <c r="C15" s="19"/>
      <c r="D15" s="19"/>
      <c r="E15" s="19"/>
      <c r="F15" s="19"/>
      <c r="G15" s="20"/>
      <c r="H15" s="19"/>
      <c r="I15" s="19"/>
    </row>
    <row r="16" spans="1:9" x14ac:dyDescent="0.25">
      <c r="A16" s="19"/>
      <c r="B16" s="19"/>
      <c r="C16" s="19"/>
      <c r="D16" s="19"/>
      <c r="E16" s="19"/>
      <c r="F16" s="19"/>
      <c r="G16" s="20"/>
      <c r="H16" s="19"/>
      <c r="I16" s="19"/>
    </row>
    <row r="17" spans="1:9" x14ac:dyDescent="0.25">
      <c r="A17" s="19"/>
      <c r="B17" s="19"/>
      <c r="C17" s="19"/>
      <c r="D17" s="19"/>
      <c r="E17" s="19"/>
      <c r="F17" s="19"/>
      <c r="G17" s="20"/>
      <c r="H17" s="19"/>
      <c r="I17" s="19"/>
    </row>
    <row r="18" spans="1:9" x14ac:dyDescent="0.25">
      <c r="A18" s="19"/>
      <c r="B18" s="19"/>
      <c r="C18" s="19"/>
      <c r="D18" s="19"/>
      <c r="E18" s="19"/>
      <c r="F18" s="19"/>
      <c r="G18" s="20"/>
      <c r="H18" s="19"/>
      <c r="I18" s="19"/>
    </row>
    <row r="19" spans="1:9" x14ac:dyDescent="0.25">
      <c r="A19" s="19"/>
      <c r="B19" s="19"/>
      <c r="C19" s="19"/>
      <c r="D19" s="19"/>
      <c r="E19" s="19"/>
      <c r="F19" s="19"/>
      <c r="G19" s="20"/>
      <c r="H19" s="19"/>
      <c r="I19" s="19"/>
    </row>
    <row r="20" spans="1:9" x14ac:dyDescent="0.25">
      <c r="A20" s="19"/>
      <c r="B20" s="19"/>
      <c r="C20" s="19"/>
      <c r="D20" s="19"/>
      <c r="E20" s="19"/>
      <c r="F20" s="19"/>
      <c r="G20" s="20"/>
      <c r="H20" s="19"/>
      <c r="I20" s="19"/>
    </row>
    <row r="21" spans="1:9" x14ac:dyDescent="0.25">
      <c r="A21" s="19"/>
      <c r="B21" s="19"/>
      <c r="C21" s="19"/>
      <c r="D21" s="19"/>
      <c r="E21" s="19"/>
      <c r="F21" s="19"/>
      <c r="G21" s="20"/>
      <c r="H21" s="19"/>
      <c r="I21" s="19"/>
    </row>
    <row r="22" spans="1:9" x14ac:dyDescent="0.25">
      <c r="A22" s="19"/>
      <c r="B22" s="19"/>
      <c r="C22" s="19"/>
      <c r="D22" s="19"/>
      <c r="E22" s="19"/>
      <c r="F22" s="19"/>
      <c r="G22" s="20"/>
      <c r="H22" s="19"/>
      <c r="I22" s="19"/>
    </row>
    <row r="23" spans="1:9" x14ac:dyDescent="0.25">
      <c r="A23" s="19"/>
      <c r="B23" s="19"/>
      <c r="C23" s="19"/>
      <c r="D23" s="19"/>
      <c r="E23" s="19"/>
      <c r="F23" s="19"/>
      <c r="G23" s="20"/>
      <c r="H23" s="19"/>
      <c r="I23" s="19"/>
    </row>
    <row r="24" spans="1:9" x14ac:dyDescent="0.25">
      <c r="A24" s="19"/>
      <c r="B24" s="19"/>
      <c r="C24" s="19"/>
      <c r="D24" s="19"/>
      <c r="E24" s="19"/>
      <c r="F24" s="19"/>
      <c r="G24" s="20"/>
      <c r="H24" s="19"/>
      <c r="I24" s="19"/>
    </row>
    <row r="25" spans="1:9" x14ac:dyDescent="0.25">
      <c r="A25" s="19"/>
      <c r="B25" s="19"/>
      <c r="C25" s="19"/>
      <c r="D25" s="19"/>
      <c r="E25" s="19"/>
      <c r="F25" s="19"/>
      <c r="G25" s="20"/>
      <c r="H25" s="19"/>
      <c r="I25" s="19"/>
    </row>
    <row r="26" spans="1:9" x14ac:dyDescent="0.25">
      <c r="A26" s="19"/>
      <c r="B26" s="19"/>
      <c r="C26" s="19"/>
      <c r="D26" s="19"/>
      <c r="E26" s="19"/>
      <c r="F26" s="19"/>
      <c r="G26" s="20"/>
      <c r="H26" s="19"/>
      <c r="I26" s="19"/>
    </row>
    <row r="27" spans="1:9" x14ac:dyDescent="0.25">
      <c r="A27" s="19"/>
      <c r="B27" s="19"/>
      <c r="C27" s="19"/>
      <c r="D27" s="19"/>
      <c r="E27" s="19"/>
      <c r="F27" s="19"/>
      <c r="G27" s="20"/>
      <c r="H27" s="19"/>
      <c r="I27" s="19"/>
    </row>
    <row r="28" spans="1:9" x14ac:dyDescent="0.25">
      <c r="A28" s="19"/>
      <c r="B28" s="19"/>
      <c r="C28" s="19"/>
      <c r="D28" s="19"/>
      <c r="E28" s="19"/>
      <c r="F28" s="19"/>
      <c r="G28" s="20"/>
      <c r="H28" s="19"/>
      <c r="I28" s="19"/>
    </row>
    <row r="29" spans="1:9" x14ac:dyDescent="0.25">
      <c r="A29" s="19"/>
      <c r="B29" s="19"/>
      <c r="C29" s="19"/>
      <c r="D29" s="19"/>
      <c r="E29" s="19"/>
      <c r="F29" s="19"/>
      <c r="G29" s="20"/>
      <c r="H29" s="19"/>
      <c r="I29" s="19"/>
    </row>
    <row r="30" spans="1:9" x14ac:dyDescent="0.25">
      <c r="A30" s="19"/>
      <c r="B30" s="19"/>
      <c r="C30" s="19"/>
      <c r="D30" s="19"/>
      <c r="E30" s="19"/>
      <c r="F30" s="19"/>
      <c r="G30" s="20"/>
      <c r="H30" s="19"/>
      <c r="I30" s="19"/>
    </row>
    <row r="31" spans="1:9" x14ac:dyDescent="0.25">
      <c r="A31" s="19"/>
      <c r="B31" s="19"/>
      <c r="C31" s="19"/>
      <c r="D31" s="19"/>
      <c r="E31" s="19"/>
      <c r="F31" s="19"/>
      <c r="G31" s="20"/>
      <c r="H31" s="19"/>
      <c r="I31" s="19"/>
    </row>
    <row r="32" spans="1:9" x14ac:dyDescent="0.25">
      <c r="A32" s="19"/>
      <c r="B32" s="19"/>
      <c r="C32" s="19"/>
      <c r="D32" s="19"/>
      <c r="E32" s="19"/>
      <c r="F32" s="19"/>
      <c r="G32" s="20"/>
      <c r="H32" s="19"/>
      <c r="I32" s="19"/>
    </row>
    <row r="33" spans="1:9" x14ac:dyDescent="0.25">
      <c r="A33" s="19"/>
      <c r="B33" s="19"/>
      <c r="C33" s="19"/>
      <c r="D33" s="19"/>
      <c r="E33" s="19"/>
      <c r="F33" s="19"/>
      <c r="G33" s="20"/>
      <c r="H33" s="19"/>
      <c r="I33" s="19"/>
    </row>
    <row r="34" spans="1:9" x14ac:dyDescent="0.25">
      <c r="A34" s="19"/>
      <c r="B34" s="19"/>
      <c r="C34" s="19"/>
      <c r="D34" s="19"/>
      <c r="E34" s="19"/>
      <c r="F34" s="19"/>
      <c r="G34" s="20"/>
      <c r="H34" s="19"/>
      <c r="I34" s="19"/>
    </row>
    <row r="35" spans="1:9" x14ac:dyDescent="0.25">
      <c r="A35" s="19"/>
      <c r="B35" s="19"/>
      <c r="C35" s="19"/>
      <c r="D35" s="19"/>
      <c r="E35" s="19"/>
      <c r="F35" s="19"/>
      <c r="G35" s="20"/>
      <c r="H35" s="19"/>
      <c r="I35" s="19"/>
    </row>
    <row r="36" spans="1:9" x14ac:dyDescent="0.25">
      <c r="A36" s="19"/>
      <c r="B36" s="19"/>
      <c r="C36" s="19"/>
      <c r="D36" s="19"/>
      <c r="E36" s="19"/>
      <c r="F36" s="19"/>
      <c r="G36" s="20"/>
      <c r="H36" s="19"/>
      <c r="I36" s="19"/>
    </row>
    <row r="37" spans="1:9" x14ac:dyDescent="0.25">
      <c r="A37" s="19"/>
      <c r="B37" s="19"/>
      <c r="C37" s="19"/>
      <c r="D37" s="19"/>
      <c r="E37" s="19"/>
      <c r="F37" s="19"/>
      <c r="G37" s="20"/>
      <c r="H37" s="19"/>
      <c r="I37" s="19"/>
    </row>
    <row r="38" spans="1:9" x14ac:dyDescent="0.25">
      <c r="A38" s="19"/>
      <c r="B38" s="19"/>
      <c r="C38" s="19"/>
      <c r="D38" s="19"/>
      <c r="E38" s="19"/>
      <c r="F38" s="19"/>
      <c r="G38" s="20"/>
      <c r="H38" s="19"/>
      <c r="I38" s="19"/>
    </row>
    <row r="39" spans="1:9" x14ac:dyDescent="0.25">
      <c r="A39" s="19"/>
      <c r="B39" s="19"/>
      <c r="C39" s="19"/>
      <c r="D39" s="19"/>
      <c r="E39" s="19"/>
      <c r="F39" s="19"/>
      <c r="G39" s="20"/>
      <c r="H39" s="19"/>
      <c r="I39" s="19"/>
    </row>
    <row r="40" spans="1:9" x14ac:dyDescent="0.25">
      <c r="A40" s="19"/>
      <c r="B40" s="19"/>
      <c r="C40" s="19"/>
      <c r="D40" s="19"/>
      <c r="E40" s="19"/>
      <c r="F40" s="19"/>
      <c r="G40" s="20"/>
      <c r="H40" s="19"/>
      <c r="I40" s="19"/>
    </row>
    <row r="41" spans="1:9" x14ac:dyDescent="0.25">
      <c r="A41" s="19"/>
      <c r="B41" s="19"/>
      <c r="C41" s="19"/>
      <c r="D41" s="19"/>
      <c r="E41" s="19"/>
      <c r="F41" s="19"/>
      <c r="G41" s="20"/>
      <c r="H41" s="19"/>
      <c r="I41" s="19"/>
    </row>
    <row r="42" spans="1:9" x14ac:dyDescent="0.25">
      <c r="A42" s="19"/>
      <c r="B42" s="19"/>
      <c r="C42" s="19"/>
      <c r="D42" s="19"/>
      <c r="E42" s="19"/>
      <c r="F42" s="19"/>
      <c r="G42" s="20"/>
      <c r="H42" s="19"/>
      <c r="I42" s="19"/>
    </row>
    <row r="43" spans="1:9" x14ac:dyDescent="0.25">
      <c r="A43" s="19"/>
      <c r="B43" s="19"/>
      <c r="C43" s="19"/>
      <c r="D43" s="19"/>
      <c r="E43" s="19"/>
      <c r="F43" s="19"/>
      <c r="G43" s="20"/>
      <c r="H43" s="19"/>
      <c r="I43" s="19"/>
    </row>
    <row r="44" spans="1:9" x14ac:dyDescent="0.25">
      <c r="A44" s="19"/>
      <c r="B44" s="19"/>
      <c r="C44" s="19"/>
      <c r="D44" s="19"/>
      <c r="E44" s="19"/>
      <c r="F44" s="19"/>
      <c r="G44" s="20"/>
      <c r="H44" s="19"/>
      <c r="I44" s="19"/>
    </row>
    <row r="45" spans="1:9" x14ac:dyDescent="0.25">
      <c r="A45" s="19"/>
      <c r="B45" s="19"/>
      <c r="C45" s="19"/>
      <c r="D45" s="19"/>
      <c r="E45" s="19"/>
      <c r="F45" s="19"/>
      <c r="G45" s="20"/>
      <c r="H45" s="19"/>
      <c r="I45" s="19"/>
    </row>
    <row r="46" spans="1:9" x14ac:dyDescent="0.25">
      <c r="A46" s="19"/>
      <c r="B46" s="19"/>
      <c r="C46" s="19"/>
      <c r="D46" s="19"/>
      <c r="E46" s="19"/>
      <c r="F46" s="19"/>
      <c r="G46" s="20"/>
      <c r="H46" s="19"/>
      <c r="I46" s="19"/>
    </row>
    <row r="47" spans="1:9" x14ac:dyDescent="0.25">
      <c r="A47" s="19"/>
      <c r="B47" s="19"/>
      <c r="C47" s="19"/>
      <c r="D47" s="19"/>
      <c r="E47" s="19"/>
      <c r="F47" s="19"/>
      <c r="G47" s="20"/>
      <c r="H47" s="19"/>
      <c r="I47" s="19"/>
    </row>
    <row r="48" spans="1:9" x14ac:dyDescent="0.25">
      <c r="A48" s="19"/>
      <c r="B48" s="19"/>
      <c r="C48" s="19"/>
      <c r="D48" s="19"/>
      <c r="E48" s="19"/>
      <c r="F48" s="19"/>
      <c r="G48" s="20"/>
      <c r="H48" s="19"/>
      <c r="I48" s="19"/>
    </row>
    <row r="49" spans="1:9" x14ac:dyDescent="0.25">
      <c r="A49" s="19"/>
      <c r="B49" s="19"/>
      <c r="C49" s="19"/>
      <c r="D49" s="19"/>
      <c r="E49" s="19"/>
      <c r="F49" s="19"/>
      <c r="G49" s="20"/>
      <c r="H49" s="19"/>
      <c r="I49" s="19"/>
    </row>
    <row r="50" spans="1:9" x14ac:dyDescent="0.25">
      <c r="A50" s="19"/>
      <c r="B50" s="19"/>
      <c r="C50" s="19"/>
      <c r="D50" s="19"/>
      <c r="E50" s="19"/>
      <c r="F50" s="19"/>
      <c r="G50" s="20"/>
      <c r="H50" s="19"/>
      <c r="I50" s="19"/>
    </row>
    <row r="51" spans="1:9" x14ac:dyDescent="0.25">
      <c r="A51" s="19"/>
      <c r="B51" s="19"/>
      <c r="C51" s="19"/>
      <c r="D51" s="19"/>
      <c r="E51" s="19"/>
      <c r="F51" s="19"/>
      <c r="G51" s="20"/>
      <c r="H51" s="19"/>
      <c r="I51" s="19"/>
    </row>
    <row r="52" spans="1:9" x14ac:dyDescent="0.25">
      <c r="A52" s="19"/>
      <c r="B52" s="19"/>
      <c r="C52" s="19"/>
      <c r="D52" s="19"/>
      <c r="E52" s="19"/>
      <c r="F52" s="19"/>
      <c r="G52" s="20"/>
      <c r="H52" s="19"/>
      <c r="I52" s="19"/>
    </row>
    <row r="53" spans="1:9" x14ac:dyDescent="0.25">
      <c r="A53" s="19"/>
      <c r="B53" s="19"/>
      <c r="C53" s="19"/>
      <c r="D53" s="19"/>
      <c r="E53" s="19"/>
      <c r="F53" s="19"/>
      <c r="G53" s="20"/>
      <c r="H53" s="19"/>
      <c r="I53" s="19"/>
    </row>
    <row r="54" spans="1:9" x14ac:dyDescent="0.25">
      <c r="A54" s="19"/>
      <c r="B54" s="19"/>
      <c r="C54" s="19"/>
      <c r="D54" s="19"/>
      <c r="E54" s="19"/>
      <c r="F54" s="19"/>
      <c r="G54" s="20"/>
      <c r="H54" s="19"/>
      <c r="I54" s="19"/>
    </row>
    <row r="55" spans="1:9" x14ac:dyDescent="0.25">
      <c r="A55" s="19"/>
      <c r="B55" s="19"/>
      <c r="C55" s="19"/>
      <c r="D55" s="19"/>
      <c r="E55" s="19"/>
      <c r="F55" s="19"/>
      <c r="G55" s="20"/>
      <c r="H55" s="19"/>
      <c r="I55" s="19"/>
    </row>
    <row r="56" spans="1:9" x14ac:dyDescent="0.25">
      <c r="A56" s="19"/>
      <c r="B56" s="19"/>
      <c r="C56" s="19"/>
      <c r="D56" s="19"/>
      <c r="E56" s="19"/>
      <c r="F56" s="19"/>
      <c r="G56" s="20"/>
      <c r="H56" s="19"/>
      <c r="I56" s="19"/>
    </row>
    <row r="57" spans="1:9" x14ac:dyDescent="0.25">
      <c r="A57" s="19"/>
      <c r="B57" s="19"/>
      <c r="C57" s="19"/>
      <c r="D57" s="19"/>
      <c r="E57" s="19"/>
      <c r="F57" s="19"/>
      <c r="G57" s="20"/>
      <c r="H57" s="19"/>
      <c r="I57" s="19"/>
    </row>
    <row r="58" spans="1:9" x14ac:dyDescent="0.25">
      <c r="A58" s="19"/>
      <c r="B58" s="19"/>
      <c r="C58" s="19"/>
      <c r="D58" s="19"/>
      <c r="E58" s="19"/>
      <c r="F58" s="19"/>
      <c r="G58" s="20"/>
      <c r="H58" s="19"/>
      <c r="I58" s="19"/>
    </row>
    <row r="59" spans="1:9" x14ac:dyDescent="0.25">
      <c r="A59" s="19"/>
      <c r="B59" s="19"/>
      <c r="C59" s="19"/>
      <c r="D59" s="19"/>
      <c r="E59" s="19"/>
      <c r="F59" s="19"/>
      <c r="G59" s="20"/>
      <c r="H59" s="19"/>
      <c r="I59" s="19"/>
    </row>
    <row r="60" spans="1:9" x14ac:dyDescent="0.25">
      <c r="A60" s="19"/>
      <c r="B60" s="19"/>
      <c r="C60" s="19"/>
      <c r="D60" s="19"/>
      <c r="E60" s="19"/>
      <c r="F60" s="19"/>
      <c r="G60" s="20"/>
      <c r="H60" s="19"/>
      <c r="I60" s="19"/>
    </row>
    <row r="61" spans="1:9" x14ac:dyDescent="0.25">
      <c r="A61" s="19"/>
      <c r="B61" s="19"/>
      <c r="C61" s="19"/>
      <c r="D61" s="19"/>
      <c r="E61" s="19"/>
      <c r="F61" s="19"/>
      <c r="G61" s="20"/>
      <c r="H61" s="19"/>
      <c r="I61" s="19"/>
    </row>
    <row r="62" spans="1:9" x14ac:dyDescent="0.25">
      <c r="A62" s="19"/>
      <c r="B62" s="19"/>
      <c r="C62" s="19"/>
      <c r="D62" s="19"/>
      <c r="E62" s="19"/>
      <c r="F62" s="19"/>
      <c r="G62" s="20"/>
      <c r="H62" s="19"/>
      <c r="I62" s="19"/>
    </row>
    <row r="63" spans="1:9" x14ac:dyDescent="0.25">
      <c r="A63" s="19"/>
      <c r="B63" s="19"/>
      <c r="C63" s="19"/>
      <c r="D63" s="19"/>
      <c r="E63" s="19"/>
      <c r="F63" s="19"/>
      <c r="G63" s="20"/>
      <c r="H63" s="19"/>
      <c r="I63" s="19"/>
    </row>
    <row r="64" spans="1:9" x14ac:dyDescent="0.25">
      <c r="A64" s="19"/>
      <c r="B64" s="19"/>
      <c r="C64" s="19"/>
      <c r="D64" s="19"/>
      <c r="E64" s="19"/>
      <c r="F64" s="19"/>
      <c r="G64" s="20"/>
      <c r="H64" s="19"/>
      <c r="I64" s="19"/>
    </row>
    <row r="65" spans="1:9" x14ac:dyDescent="0.25">
      <c r="A65" s="19"/>
      <c r="B65" s="19"/>
      <c r="C65" s="19"/>
      <c r="D65" s="19"/>
      <c r="E65" s="19"/>
      <c r="F65" s="19"/>
      <c r="G65" s="20"/>
      <c r="H65" s="19"/>
      <c r="I65" s="19"/>
    </row>
    <row r="66" spans="1:9" x14ac:dyDescent="0.25">
      <c r="A66" s="19"/>
      <c r="B66" s="19"/>
      <c r="C66" s="19"/>
      <c r="D66" s="19"/>
      <c r="E66" s="19"/>
      <c r="F66" s="19"/>
      <c r="G66" s="20"/>
      <c r="H66" s="19"/>
      <c r="I66" s="19"/>
    </row>
    <row r="67" spans="1:9" x14ac:dyDescent="0.25">
      <c r="A67" s="19"/>
      <c r="B67" s="19"/>
      <c r="C67" s="19"/>
      <c r="D67" s="19"/>
      <c r="E67" s="19"/>
      <c r="F67" s="19"/>
      <c r="G67" s="20"/>
      <c r="H67" s="19"/>
      <c r="I67" s="19"/>
    </row>
    <row r="68" spans="1:9" x14ac:dyDescent="0.25">
      <c r="A68" s="19"/>
      <c r="B68" s="19"/>
      <c r="C68" s="19"/>
      <c r="D68" s="19"/>
      <c r="E68" s="19"/>
      <c r="F68" s="19"/>
      <c r="G68" s="20"/>
      <c r="H68" s="19"/>
      <c r="I68" s="19"/>
    </row>
    <row r="69" spans="1:9" x14ac:dyDescent="0.25">
      <c r="A69" s="19"/>
      <c r="B69" s="19"/>
      <c r="C69" s="19"/>
      <c r="D69" s="19"/>
      <c r="E69" s="19"/>
      <c r="F69" s="19"/>
      <c r="G69" s="20"/>
      <c r="H69" s="19"/>
      <c r="I69" s="19"/>
    </row>
    <row r="70" spans="1:9" x14ac:dyDescent="0.25">
      <c r="A70" s="19"/>
      <c r="B70" s="19"/>
      <c r="C70" s="19"/>
      <c r="D70" s="19"/>
      <c r="E70" s="19"/>
      <c r="F70" s="19"/>
      <c r="G70" s="20"/>
      <c r="H70" s="19"/>
      <c r="I70" s="19"/>
    </row>
    <row r="71" spans="1:9" x14ac:dyDescent="0.25">
      <c r="A71" s="19"/>
      <c r="B71" s="19"/>
      <c r="C71" s="19"/>
      <c r="D71" s="19"/>
      <c r="E71" s="19"/>
      <c r="F71" s="19"/>
      <c r="G71" s="20"/>
      <c r="H71" s="19"/>
      <c r="I71" s="19"/>
    </row>
    <row r="72" spans="1:9" x14ac:dyDescent="0.25">
      <c r="A72" s="19"/>
      <c r="B72" s="19"/>
      <c r="C72" s="19"/>
      <c r="D72" s="19"/>
      <c r="E72" s="19"/>
      <c r="F72" s="19"/>
      <c r="G72" s="20"/>
      <c r="H72" s="19"/>
      <c r="I72" s="19"/>
    </row>
    <row r="73" spans="1:9" x14ac:dyDescent="0.25">
      <c r="A73" s="19"/>
      <c r="B73" s="19"/>
      <c r="C73" s="19"/>
      <c r="D73" s="19"/>
      <c r="E73" s="19"/>
      <c r="F73" s="19"/>
      <c r="G73" s="20"/>
      <c r="H73" s="19"/>
      <c r="I73" s="19"/>
    </row>
    <row r="74" spans="1:9" x14ac:dyDescent="0.25">
      <c r="A74" s="19"/>
      <c r="B74" s="19"/>
      <c r="C74" s="19"/>
      <c r="D74" s="19"/>
      <c r="E74" s="19"/>
      <c r="F74" s="19"/>
      <c r="G74" s="20"/>
      <c r="H74" s="19"/>
      <c r="I74" s="19"/>
    </row>
    <row r="75" spans="1:9" x14ac:dyDescent="0.25">
      <c r="A75" s="19"/>
      <c r="B75" s="19"/>
      <c r="C75" s="19"/>
      <c r="D75" s="19"/>
      <c r="E75" s="19"/>
      <c r="F75" s="19"/>
      <c r="G75" s="20"/>
      <c r="H75" s="19"/>
      <c r="I75" s="19"/>
    </row>
    <row r="76" spans="1:9" x14ac:dyDescent="0.25">
      <c r="A76" s="19"/>
      <c r="B76" s="19"/>
      <c r="C76" s="19"/>
      <c r="D76" s="19"/>
      <c r="E76" s="19"/>
      <c r="F76" s="19"/>
      <c r="G76" s="20"/>
      <c r="H76" s="19"/>
      <c r="I76" s="19"/>
    </row>
    <row r="77" spans="1:9" x14ac:dyDescent="0.25">
      <c r="A77" s="19"/>
      <c r="B77" s="19"/>
      <c r="C77" s="19"/>
      <c r="D77" s="19"/>
      <c r="E77" s="19"/>
      <c r="F77" s="19"/>
      <c r="G77" s="20"/>
      <c r="H77" s="19"/>
      <c r="I77" s="19"/>
    </row>
    <row r="78" spans="1:9" x14ac:dyDescent="0.25">
      <c r="A78" s="19"/>
      <c r="B78" s="19"/>
      <c r="C78" s="19"/>
      <c r="D78" s="19"/>
      <c r="E78" s="19"/>
      <c r="F78" s="19"/>
      <c r="G78" s="20"/>
      <c r="H78" s="19"/>
      <c r="I78" s="19"/>
    </row>
    <row r="79" spans="1:9" x14ac:dyDescent="0.25">
      <c r="A79" s="19"/>
      <c r="B79" s="19"/>
      <c r="C79" s="19"/>
      <c r="D79" s="19"/>
      <c r="E79" s="19"/>
      <c r="F79" s="19"/>
      <c r="G79" s="20"/>
      <c r="H79" s="19"/>
      <c r="I79" s="19"/>
    </row>
    <row r="80" spans="1:9" x14ac:dyDescent="0.25">
      <c r="A80" s="19"/>
      <c r="B80" s="19"/>
      <c r="C80" s="19"/>
      <c r="D80" s="19"/>
      <c r="E80" s="19"/>
      <c r="F80" s="19"/>
      <c r="G80" s="20"/>
      <c r="H80" s="19"/>
      <c r="I80" s="19"/>
    </row>
    <row r="81" spans="1:9" x14ac:dyDescent="0.25">
      <c r="A81" s="19"/>
      <c r="B81" s="19"/>
      <c r="C81" s="19"/>
      <c r="D81" s="19"/>
      <c r="E81" s="19"/>
      <c r="F81" s="19"/>
      <c r="G81" s="20"/>
      <c r="H81" s="19"/>
      <c r="I81" s="19"/>
    </row>
    <row r="82" spans="1:9" x14ac:dyDescent="0.25">
      <c r="A82" s="19"/>
      <c r="B82" s="19"/>
      <c r="C82" s="19"/>
      <c r="D82" s="19"/>
      <c r="E82" s="19"/>
      <c r="F82" s="19"/>
      <c r="G82" s="20"/>
      <c r="H82" s="19"/>
      <c r="I82" s="19"/>
    </row>
    <row r="83" spans="1:9" x14ac:dyDescent="0.25">
      <c r="A83" s="19"/>
      <c r="B83" s="19"/>
      <c r="C83" s="19"/>
      <c r="D83" s="19"/>
      <c r="E83" s="19"/>
      <c r="F83" s="19"/>
      <c r="G83" s="20"/>
      <c r="H83" s="19"/>
      <c r="I83" s="19"/>
    </row>
    <row r="84" spans="1:9" x14ac:dyDescent="0.25">
      <c r="A84" s="19"/>
      <c r="B84" s="19"/>
      <c r="C84" s="19"/>
      <c r="D84" s="19"/>
      <c r="E84" s="19"/>
      <c r="F84" s="19"/>
      <c r="G84" s="20"/>
      <c r="H84" s="19"/>
      <c r="I84" s="19"/>
    </row>
    <row r="85" spans="1:9" x14ac:dyDescent="0.25">
      <c r="A85" s="19"/>
      <c r="B85" s="19"/>
      <c r="C85" s="19"/>
      <c r="D85" s="19"/>
      <c r="E85" s="19"/>
      <c r="F85" s="19"/>
      <c r="G85" s="20"/>
      <c r="H85" s="19"/>
      <c r="I85" s="19"/>
    </row>
    <row r="86" spans="1:9" x14ac:dyDescent="0.25">
      <c r="A86" s="19"/>
      <c r="B86" s="19"/>
      <c r="C86" s="19"/>
      <c r="D86" s="19"/>
      <c r="E86" s="19"/>
      <c r="F86" s="19"/>
      <c r="G86" s="20"/>
      <c r="H86" s="19"/>
      <c r="I86" s="19"/>
    </row>
    <row r="87" spans="1:9" x14ac:dyDescent="0.25">
      <c r="A87" s="19"/>
      <c r="B87" s="19"/>
      <c r="C87" s="19"/>
      <c r="D87" s="19"/>
      <c r="E87" s="19"/>
      <c r="F87" s="19"/>
      <c r="G87" s="20"/>
      <c r="H87" s="19"/>
      <c r="I87" s="19"/>
    </row>
    <row r="88" spans="1:9" x14ac:dyDescent="0.25">
      <c r="A88" s="19"/>
      <c r="B88" s="19"/>
      <c r="C88" s="19"/>
      <c r="D88" s="19"/>
      <c r="E88" s="19"/>
      <c r="F88" s="19"/>
      <c r="G88" s="20"/>
      <c r="H88" s="19"/>
      <c r="I88" s="19"/>
    </row>
    <row r="89" spans="1:9" x14ac:dyDescent="0.25">
      <c r="A89" s="19"/>
      <c r="B89" s="19"/>
      <c r="C89" s="19"/>
      <c r="D89" s="19"/>
      <c r="E89" s="19"/>
      <c r="F89" s="19"/>
      <c r="G89" s="20"/>
      <c r="H89" s="19"/>
      <c r="I89" s="19"/>
    </row>
    <row r="90" spans="1:9" x14ac:dyDescent="0.25">
      <c r="A90" s="19"/>
      <c r="B90" s="19"/>
      <c r="C90" s="19"/>
      <c r="D90" s="19"/>
      <c r="E90" s="19"/>
      <c r="F90" s="19"/>
      <c r="G90" s="20"/>
      <c r="H90" s="19"/>
      <c r="I90" s="19"/>
    </row>
    <row r="91" spans="1:9" x14ac:dyDescent="0.25">
      <c r="A91" s="19"/>
      <c r="B91" s="19"/>
      <c r="C91" s="19"/>
      <c r="D91" s="19"/>
      <c r="E91" s="19"/>
      <c r="F91" s="19"/>
      <c r="G91" s="20"/>
      <c r="H91" s="19"/>
      <c r="I91" s="19"/>
    </row>
    <row r="92" spans="1:9" x14ac:dyDescent="0.25">
      <c r="A92" s="19"/>
      <c r="B92" s="19"/>
      <c r="C92" s="19"/>
      <c r="D92" s="19"/>
      <c r="E92" s="19"/>
      <c r="F92" s="19"/>
      <c r="G92" s="20"/>
      <c r="H92" s="19"/>
      <c r="I92" s="19"/>
    </row>
    <row r="93" spans="1:9" x14ac:dyDescent="0.25">
      <c r="A93" s="19"/>
      <c r="B93" s="19"/>
      <c r="C93" s="19"/>
      <c r="D93" s="19"/>
      <c r="E93" s="19"/>
      <c r="F93" s="19"/>
      <c r="G93" s="20"/>
      <c r="H93" s="19"/>
      <c r="I93" s="19"/>
    </row>
    <row r="94" spans="1:9" x14ac:dyDescent="0.25">
      <c r="A94" s="19"/>
      <c r="B94" s="19"/>
      <c r="C94" s="19"/>
      <c r="D94" s="19"/>
      <c r="E94" s="19"/>
      <c r="F94" s="19"/>
      <c r="G94" s="20"/>
      <c r="H94" s="19"/>
      <c r="I94" s="19"/>
    </row>
    <row r="95" spans="1:9" x14ac:dyDescent="0.25">
      <c r="A95" s="19"/>
      <c r="B95" s="19"/>
      <c r="C95" s="19"/>
      <c r="D95" s="19"/>
      <c r="E95" s="19"/>
      <c r="F95" s="19"/>
      <c r="G95" s="20"/>
      <c r="H95" s="19"/>
      <c r="I95" s="19"/>
    </row>
    <row r="96" spans="1:9" x14ac:dyDescent="0.25">
      <c r="A96" s="19"/>
      <c r="B96" s="19"/>
      <c r="C96" s="19"/>
      <c r="D96" s="19"/>
      <c r="E96" s="19"/>
      <c r="F96" s="19"/>
      <c r="G96" s="20"/>
      <c r="H96" s="19"/>
      <c r="I96" s="19"/>
    </row>
    <row r="97" spans="1:9" x14ac:dyDescent="0.25">
      <c r="A97" s="19"/>
      <c r="B97" s="19"/>
      <c r="C97" s="19"/>
      <c r="D97" s="19"/>
      <c r="E97" s="19"/>
      <c r="F97" s="19"/>
      <c r="G97" s="20"/>
      <c r="H97" s="19"/>
      <c r="I97" s="19"/>
    </row>
    <row r="98" spans="1:9" x14ac:dyDescent="0.25">
      <c r="A98" s="19"/>
      <c r="B98" s="19"/>
      <c r="C98" s="19"/>
      <c r="D98" s="19"/>
      <c r="E98" s="19"/>
      <c r="F98" s="19"/>
      <c r="G98" s="20"/>
      <c r="H98" s="19"/>
      <c r="I98" s="19"/>
    </row>
    <row r="99" spans="1:9" x14ac:dyDescent="0.25">
      <c r="A99" s="19"/>
      <c r="B99" s="19"/>
      <c r="C99" s="19"/>
      <c r="D99" s="19"/>
      <c r="E99" s="19"/>
      <c r="F99" s="19"/>
      <c r="G99" s="20"/>
      <c r="H99" s="19"/>
      <c r="I99" s="19"/>
    </row>
    <row r="100" spans="1:9" x14ac:dyDescent="0.25">
      <c r="A100" s="19"/>
      <c r="B100" s="19"/>
      <c r="C100" s="19"/>
      <c r="D100" s="19"/>
      <c r="E100" s="19"/>
      <c r="F100" s="19"/>
      <c r="G100" s="20"/>
      <c r="H100" s="19"/>
      <c r="I100" s="19"/>
    </row>
    <row r="101" spans="1:9" x14ac:dyDescent="0.25">
      <c r="A101" s="19"/>
      <c r="B101" s="19"/>
      <c r="C101" s="19"/>
      <c r="D101" s="19"/>
      <c r="E101" s="19"/>
      <c r="F101" s="19"/>
      <c r="G101" s="20"/>
      <c r="H101" s="19"/>
      <c r="I101" s="19"/>
    </row>
    <row r="102" spans="1:9" x14ac:dyDescent="0.25">
      <c r="A102" s="19"/>
      <c r="B102" s="19"/>
      <c r="C102" s="19"/>
      <c r="D102" s="19"/>
      <c r="E102" s="19"/>
      <c r="F102" s="19"/>
      <c r="G102" s="20"/>
      <c r="H102" s="19"/>
      <c r="I102" s="19"/>
    </row>
    <row r="103" spans="1:9" x14ac:dyDescent="0.25">
      <c r="A103" s="19"/>
      <c r="B103" s="19"/>
      <c r="C103" s="19"/>
      <c r="D103" s="19"/>
      <c r="E103" s="19"/>
      <c r="F103" s="19"/>
      <c r="G103" s="20"/>
      <c r="H103" s="19"/>
      <c r="I103" s="19"/>
    </row>
    <row r="104" spans="1:9" x14ac:dyDescent="0.25">
      <c r="A104" s="19"/>
      <c r="B104" s="19"/>
      <c r="C104" s="19"/>
      <c r="D104" s="19"/>
      <c r="E104" s="19"/>
      <c r="F104" s="19"/>
      <c r="G104" s="20"/>
      <c r="H104" s="19"/>
      <c r="I104" s="19"/>
    </row>
    <row r="105" spans="1:9" x14ac:dyDescent="0.25">
      <c r="A105" s="19"/>
      <c r="B105" s="19"/>
      <c r="C105" s="19"/>
      <c r="D105" s="19"/>
      <c r="E105" s="19"/>
      <c r="F105" s="19"/>
      <c r="G105" s="20"/>
      <c r="H105" s="19"/>
      <c r="I105" s="19"/>
    </row>
    <row r="106" spans="1:9" x14ac:dyDescent="0.25">
      <c r="A106" s="19"/>
      <c r="B106" s="19"/>
      <c r="C106" s="19"/>
      <c r="D106" s="19"/>
      <c r="E106" s="19"/>
      <c r="F106" s="19"/>
      <c r="G106" s="20"/>
      <c r="H106" s="19"/>
      <c r="I106" s="19"/>
    </row>
    <row r="107" spans="1:9" x14ac:dyDescent="0.25">
      <c r="A107" s="19"/>
      <c r="B107" s="19"/>
      <c r="C107" s="19"/>
      <c r="D107" s="19"/>
      <c r="E107" s="19"/>
      <c r="F107" s="19"/>
      <c r="G107" s="20"/>
      <c r="H107" s="19"/>
      <c r="I107" s="19"/>
    </row>
    <row r="108" spans="1:9" x14ac:dyDescent="0.25">
      <c r="A108" s="19"/>
      <c r="B108" s="19"/>
      <c r="C108" s="19"/>
      <c r="D108" s="19"/>
      <c r="E108" s="19"/>
      <c r="F108" s="19"/>
      <c r="G108" s="20"/>
      <c r="H108" s="19"/>
      <c r="I108" s="19"/>
    </row>
    <row r="109" spans="1:9" x14ac:dyDescent="0.25">
      <c r="A109" s="19"/>
      <c r="B109" s="19"/>
      <c r="C109" s="19"/>
      <c r="D109" s="19"/>
      <c r="E109" s="19"/>
      <c r="F109" s="19"/>
      <c r="G109" s="20"/>
      <c r="H109" s="19"/>
      <c r="I109" s="19"/>
    </row>
    <row r="110" spans="1:9" x14ac:dyDescent="0.25">
      <c r="A110" s="19"/>
      <c r="B110" s="19"/>
      <c r="C110" s="19"/>
      <c r="D110" s="19"/>
      <c r="E110" s="19"/>
      <c r="F110" s="19"/>
      <c r="G110" s="20"/>
      <c r="H110" s="19"/>
      <c r="I110" s="19"/>
    </row>
    <row r="111" spans="1:9" x14ac:dyDescent="0.25">
      <c r="A111" s="19"/>
      <c r="B111" s="19"/>
      <c r="C111" s="19"/>
      <c r="D111" s="19"/>
      <c r="E111" s="19"/>
      <c r="F111" s="19"/>
      <c r="G111" s="20"/>
      <c r="H111" s="19"/>
      <c r="I111" s="19"/>
    </row>
    <row r="112" spans="1:9" x14ac:dyDescent="0.25">
      <c r="A112" s="19"/>
      <c r="B112" s="19"/>
      <c r="C112" s="19"/>
      <c r="D112" s="19"/>
      <c r="E112" s="19"/>
      <c r="F112" s="19"/>
      <c r="G112" s="20"/>
      <c r="H112" s="19"/>
      <c r="I112" s="19"/>
    </row>
    <row r="113" spans="1:9" x14ac:dyDescent="0.25">
      <c r="A113" s="19"/>
      <c r="B113" s="19"/>
      <c r="C113" s="19"/>
      <c r="D113" s="19"/>
      <c r="E113" s="19"/>
      <c r="F113" s="19"/>
      <c r="G113" s="20"/>
      <c r="H113" s="19"/>
      <c r="I113" s="19"/>
    </row>
    <row r="114" spans="1:9" x14ac:dyDescent="0.25">
      <c r="A114" s="19"/>
      <c r="B114" s="19"/>
      <c r="C114" s="19"/>
      <c r="D114" s="19"/>
      <c r="E114" s="19"/>
      <c r="F114" s="19"/>
      <c r="G114" s="20"/>
      <c r="H114" s="19"/>
      <c r="I114" s="19"/>
    </row>
    <row r="115" spans="1:9" x14ac:dyDescent="0.25">
      <c r="A115" s="19"/>
      <c r="B115" s="19"/>
      <c r="C115" s="19"/>
      <c r="D115" s="19"/>
      <c r="E115" s="19"/>
      <c r="F115" s="19"/>
      <c r="G115" s="20"/>
      <c r="H115" s="19"/>
      <c r="I115" s="19"/>
    </row>
    <row r="116" spans="1:9" x14ac:dyDescent="0.25">
      <c r="A116" s="19"/>
      <c r="B116" s="19"/>
      <c r="C116" s="19"/>
      <c r="D116" s="19"/>
      <c r="E116" s="19"/>
      <c r="F116" s="19"/>
      <c r="G116" s="20"/>
      <c r="H116" s="19"/>
      <c r="I116" s="19"/>
    </row>
    <row r="117" spans="1:9" x14ac:dyDescent="0.25">
      <c r="A117" s="19"/>
      <c r="B117" s="19"/>
      <c r="C117" s="19"/>
      <c r="D117" s="19"/>
      <c r="E117" s="19"/>
      <c r="F117" s="19"/>
      <c r="G117" s="20"/>
      <c r="H117" s="19"/>
      <c r="I117" s="19"/>
    </row>
    <row r="118" spans="1:9" x14ac:dyDescent="0.25">
      <c r="A118" s="19"/>
      <c r="B118" s="19"/>
      <c r="C118" s="19"/>
      <c r="D118" s="19"/>
      <c r="E118" s="19"/>
      <c r="F118" s="19"/>
      <c r="G118" s="20"/>
      <c r="H118" s="19"/>
      <c r="I118" s="19"/>
    </row>
    <row r="119" spans="1:9" x14ac:dyDescent="0.25">
      <c r="A119" s="19"/>
      <c r="B119" s="19"/>
      <c r="C119" s="19"/>
      <c r="D119" s="19"/>
      <c r="E119" s="19"/>
      <c r="F119" s="19"/>
      <c r="G119" s="20"/>
      <c r="H119" s="19"/>
      <c r="I119" s="19"/>
    </row>
    <row r="120" spans="1:9" x14ac:dyDescent="0.25">
      <c r="A120" s="19"/>
      <c r="B120" s="19"/>
      <c r="C120" s="19"/>
      <c r="D120" s="19"/>
      <c r="E120" s="19"/>
      <c r="F120" s="19"/>
      <c r="G120" s="20"/>
      <c r="H120" s="19"/>
      <c r="I120" s="19"/>
    </row>
    <row r="121" spans="1:9" x14ac:dyDescent="0.25">
      <c r="A121" s="19"/>
      <c r="B121" s="19"/>
      <c r="C121" s="19"/>
      <c r="D121" s="19"/>
      <c r="E121" s="19"/>
      <c r="F121" s="19"/>
      <c r="G121" s="20"/>
      <c r="H121" s="19"/>
      <c r="I121" s="19"/>
    </row>
    <row r="122" spans="1:9" x14ac:dyDescent="0.25">
      <c r="A122" s="19"/>
      <c r="B122" s="19"/>
      <c r="C122" s="19"/>
      <c r="D122" s="19"/>
      <c r="E122" s="19"/>
      <c r="F122" s="19"/>
      <c r="G122" s="20"/>
      <c r="H122" s="19"/>
      <c r="I122" s="19"/>
    </row>
    <row r="123" spans="1:9" x14ac:dyDescent="0.25">
      <c r="A123" s="19"/>
      <c r="B123" s="19"/>
      <c r="C123" s="19"/>
      <c r="D123" s="19"/>
      <c r="E123" s="19"/>
      <c r="F123" s="19"/>
      <c r="G123" s="20"/>
      <c r="H123" s="19"/>
      <c r="I123" s="19"/>
    </row>
    <row r="124" spans="1:9" x14ac:dyDescent="0.25">
      <c r="A124" s="19"/>
      <c r="B124" s="19"/>
      <c r="C124" s="19"/>
      <c r="D124" s="19"/>
      <c r="E124" s="19"/>
      <c r="F124" s="19"/>
      <c r="G124" s="20"/>
      <c r="H124" s="19"/>
      <c r="I124" s="19"/>
    </row>
    <row r="125" spans="1:9" x14ac:dyDescent="0.25">
      <c r="A125" s="19"/>
      <c r="B125" s="19"/>
      <c r="C125" s="19"/>
      <c r="D125" s="19"/>
      <c r="E125" s="19"/>
      <c r="F125" s="19"/>
      <c r="G125" s="20"/>
      <c r="H125" s="19"/>
      <c r="I125" s="19"/>
    </row>
    <row r="126" spans="1:9" x14ac:dyDescent="0.25">
      <c r="A126" s="19"/>
      <c r="B126" s="19"/>
      <c r="C126" s="19"/>
      <c r="D126" s="19"/>
      <c r="E126" s="19"/>
      <c r="F126" s="19"/>
      <c r="G126" s="20"/>
      <c r="H126" s="19"/>
      <c r="I126" s="19"/>
    </row>
    <row r="127" spans="1:9" x14ac:dyDescent="0.25">
      <c r="A127" s="19"/>
      <c r="B127" s="19"/>
      <c r="C127" s="19"/>
      <c r="D127" s="19"/>
      <c r="E127" s="19"/>
      <c r="F127" s="19"/>
      <c r="G127" s="20"/>
      <c r="H127" s="19"/>
      <c r="I127" s="19"/>
    </row>
    <row r="128" spans="1:9" x14ac:dyDescent="0.25">
      <c r="A128" s="19"/>
      <c r="B128" s="19"/>
      <c r="C128" s="19"/>
      <c r="D128" s="19"/>
      <c r="E128" s="19"/>
      <c r="F128" s="19"/>
      <c r="G128" s="20"/>
      <c r="H128" s="19"/>
      <c r="I128" s="19"/>
    </row>
    <row r="129" spans="1:9" x14ac:dyDescent="0.25">
      <c r="A129" s="19"/>
      <c r="B129" s="19"/>
      <c r="C129" s="19"/>
      <c r="D129" s="19"/>
      <c r="E129" s="19"/>
      <c r="F129" s="19"/>
      <c r="G129" s="20"/>
      <c r="H129" s="19"/>
      <c r="I129" s="19"/>
    </row>
    <row r="130" spans="1:9" x14ac:dyDescent="0.25">
      <c r="A130" s="19"/>
      <c r="B130" s="19"/>
      <c r="C130" s="19"/>
      <c r="D130" s="19"/>
      <c r="E130" s="19"/>
      <c r="F130" s="19"/>
      <c r="G130" s="20"/>
      <c r="H130" s="19"/>
      <c r="I130" s="19"/>
    </row>
    <row r="131" spans="1:9" x14ac:dyDescent="0.25">
      <c r="A131" s="19"/>
      <c r="B131" s="19"/>
      <c r="C131" s="19"/>
      <c r="D131" s="19"/>
      <c r="E131" s="19"/>
      <c r="F131" s="19"/>
      <c r="G131" s="20"/>
      <c r="H131" s="19"/>
      <c r="I131" s="19"/>
    </row>
    <row r="132" spans="1:9" x14ac:dyDescent="0.25">
      <c r="A132" s="19"/>
      <c r="B132" s="19"/>
      <c r="C132" s="19"/>
      <c r="D132" s="19"/>
      <c r="E132" s="19"/>
      <c r="F132" s="19"/>
      <c r="G132" s="20"/>
      <c r="H132" s="19"/>
      <c r="I132" s="19"/>
    </row>
    <row r="133" spans="1:9" x14ac:dyDescent="0.25">
      <c r="A133" s="19"/>
      <c r="B133" s="19"/>
      <c r="C133" s="19"/>
      <c r="D133" s="19"/>
      <c r="E133" s="19"/>
      <c r="F133" s="19"/>
      <c r="G133" s="20"/>
      <c r="H133" s="19"/>
      <c r="I133" s="19"/>
    </row>
    <row r="134" spans="1:9" x14ac:dyDescent="0.25">
      <c r="A134" s="19"/>
      <c r="B134" s="19"/>
      <c r="C134" s="19"/>
      <c r="D134" s="19"/>
      <c r="E134" s="19"/>
      <c r="F134" s="19"/>
      <c r="G134" s="20"/>
      <c r="H134" s="19"/>
      <c r="I134" s="19"/>
    </row>
    <row r="135" spans="1:9" x14ac:dyDescent="0.25">
      <c r="A135" s="19"/>
      <c r="B135" s="19"/>
      <c r="C135" s="19"/>
      <c r="D135" s="19"/>
      <c r="E135" s="19"/>
      <c r="F135" s="19"/>
      <c r="G135" s="20"/>
      <c r="H135" s="19"/>
      <c r="I135" s="19"/>
    </row>
    <row r="136" spans="1:9" x14ac:dyDescent="0.25">
      <c r="A136" s="19"/>
      <c r="B136" s="19"/>
      <c r="C136" s="19"/>
      <c r="D136" s="19"/>
      <c r="E136" s="19"/>
      <c r="F136" s="19"/>
      <c r="G136" s="20"/>
      <c r="H136" s="19"/>
      <c r="I136" s="19"/>
    </row>
    <row r="137" spans="1:9" x14ac:dyDescent="0.25">
      <c r="A137" s="19"/>
      <c r="B137" s="19"/>
      <c r="C137" s="19"/>
      <c r="D137" s="19"/>
      <c r="E137" s="19"/>
      <c r="F137" s="19"/>
      <c r="G137" s="20"/>
      <c r="H137" s="19"/>
      <c r="I137" s="19"/>
    </row>
    <row r="138" spans="1:9" x14ac:dyDescent="0.25">
      <c r="A138" s="19"/>
      <c r="B138" s="19"/>
      <c r="C138" s="19"/>
      <c r="D138" s="19"/>
      <c r="E138" s="19"/>
      <c r="F138" s="19"/>
      <c r="G138" s="20"/>
      <c r="H138" s="19"/>
      <c r="I138" s="19"/>
    </row>
    <row r="139" spans="1:9" x14ac:dyDescent="0.25">
      <c r="A139" s="19"/>
      <c r="B139" s="19"/>
      <c r="C139" s="19"/>
      <c r="D139" s="19"/>
      <c r="E139" s="19"/>
      <c r="F139" s="19"/>
      <c r="G139" s="20"/>
      <c r="H139" s="19"/>
      <c r="I139" s="19"/>
    </row>
    <row r="140" spans="1:9" x14ac:dyDescent="0.25">
      <c r="A140" s="19"/>
      <c r="B140" s="19"/>
      <c r="C140" s="19"/>
      <c r="D140" s="19"/>
      <c r="E140" s="19"/>
      <c r="F140" s="19"/>
      <c r="G140" s="20"/>
      <c r="H140" s="19"/>
      <c r="I140" s="19"/>
    </row>
    <row r="141" spans="1:9" x14ac:dyDescent="0.25">
      <c r="A141" s="19"/>
      <c r="B141" s="19"/>
      <c r="C141" s="19"/>
      <c r="D141" s="19"/>
      <c r="E141" s="19"/>
      <c r="F141" s="19"/>
      <c r="G141" s="20"/>
      <c r="H141" s="19"/>
      <c r="I141" s="19"/>
    </row>
    <row r="142" spans="1:9" x14ac:dyDescent="0.25">
      <c r="A142" s="19"/>
      <c r="B142" s="19"/>
      <c r="C142" s="19"/>
      <c r="D142" s="19"/>
      <c r="E142" s="19"/>
      <c r="F142" s="19"/>
      <c r="G142" s="20"/>
      <c r="H142" s="19"/>
      <c r="I142" s="19"/>
    </row>
    <row r="143" spans="1:9" x14ac:dyDescent="0.25">
      <c r="A143" s="19"/>
      <c r="B143" s="19"/>
      <c r="C143" s="19"/>
      <c r="D143" s="19"/>
      <c r="E143" s="19"/>
      <c r="F143" s="19"/>
      <c r="G143" s="20"/>
      <c r="H143" s="19"/>
      <c r="I143" s="19"/>
    </row>
    <row r="144" spans="1:9" x14ac:dyDescent="0.25">
      <c r="A144" s="19"/>
      <c r="B144" s="19"/>
      <c r="C144" s="19"/>
      <c r="D144" s="19"/>
      <c r="E144" s="19"/>
      <c r="F144" s="19"/>
      <c r="G144" s="20"/>
      <c r="H144" s="19"/>
      <c r="I144" s="19"/>
    </row>
    <row r="145" spans="1:9" x14ac:dyDescent="0.25">
      <c r="A145" s="19"/>
      <c r="B145" s="19"/>
      <c r="C145" s="19"/>
      <c r="D145" s="19"/>
      <c r="E145" s="19"/>
      <c r="F145" s="19"/>
      <c r="G145" s="20"/>
      <c r="H145" s="19"/>
      <c r="I145" s="19"/>
    </row>
    <row r="146" spans="1:9" x14ac:dyDescent="0.25">
      <c r="A146" s="19"/>
      <c r="B146" s="19"/>
      <c r="C146" s="19"/>
      <c r="D146" s="19"/>
      <c r="E146" s="19"/>
      <c r="F146" s="19"/>
      <c r="G146" s="20"/>
      <c r="H146" s="19"/>
      <c r="I146" s="19"/>
    </row>
    <row r="147" spans="1:9" x14ac:dyDescent="0.25">
      <c r="A147" s="19"/>
      <c r="B147" s="19"/>
      <c r="C147" s="19"/>
      <c r="D147" s="19"/>
      <c r="E147" s="19"/>
      <c r="F147" s="19"/>
      <c r="G147" s="20"/>
      <c r="H147" s="19"/>
      <c r="I147" s="19"/>
    </row>
    <row r="148" spans="1:9" x14ac:dyDescent="0.25">
      <c r="A148" s="19"/>
      <c r="B148" s="19"/>
      <c r="C148" s="19"/>
      <c r="D148" s="19"/>
      <c r="E148" s="19"/>
      <c r="F148" s="19"/>
      <c r="G148" s="20"/>
      <c r="H148" s="19"/>
      <c r="I148" s="19"/>
    </row>
    <row r="149" spans="1:9" x14ac:dyDescent="0.25">
      <c r="A149" s="19"/>
      <c r="B149" s="19"/>
      <c r="C149" s="19"/>
      <c r="D149" s="19"/>
      <c r="E149" s="19"/>
      <c r="F149" s="19"/>
      <c r="G149" s="20"/>
      <c r="H149" s="19"/>
      <c r="I149" s="19"/>
    </row>
    <row r="150" spans="1:9" x14ac:dyDescent="0.25">
      <c r="A150" s="19"/>
      <c r="B150" s="19"/>
      <c r="C150" s="19"/>
      <c r="D150" s="19"/>
      <c r="E150" s="19"/>
      <c r="F150" s="19"/>
      <c r="G150" s="20"/>
      <c r="H150" s="19"/>
      <c r="I150" s="19"/>
    </row>
    <row r="151" spans="1:9" x14ac:dyDescent="0.25">
      <c r="A151" s="19"/>
      <c r="B151" s="19"/>
      <c r="C151" s="19"/>
      <c r="D151" s="19"/>
      <c r="E151" s="19"/>
      <c r="F151" s="19"/>
      <c r="G151" s="20"/>
      <c r="H151" s="19"/>
      <c r="I151" s="19"/>
    </row>
    <row r="152" spans="1:9" x14ac:dyDescent="0.25">
      <c r="A152" s="19"/>
      <c r="B152" s="19"/>
      <c r="C152" s="19"/>
      <c r="D152" s="19"/>
      <c r="E152" s="19"/>
      <c r="F152" s="19"/>
      <c r="G152" s="20"/>
      <c r="H152" s="19"/>
      <c r="I152" s="19"/>
    </row>
    <row r="153" spans="1:9" x14ac:dyDescent="0.25">
      <c r="A153" s="19"/>
      <c r="B153" s="19"/>
      <c r="C153" s="19"/>
      <c r="D153" s="19"/>
      <c r="E153" s="19"/>
      <c r="F153" s="19"/>
      <c r="G153" s="20"/>
      <c r="H153" s="19"/>
      <c r="I153" s="19"/>
    </row>
    <row r="154" spans="1:9" x14ac:dyDescent="0.25">
      <c r="A154" s="19"/>
      <c r="B154" s="19"/>
      <c r="C154" s="19"/>
      <c r="D154" s="19"/>
      <c r="E154" s="19"/>
      <c r="F154" s="19"/>
      <c r="G154" s="20"/>
      <c r="H154" s="19"/>
      <c r="I154" s="19"/>
    </row>
    <row r="155" spans="1:9" x14ac:dyDescent="0.25">
      <c r="A155" s="19"/>
      <c r="B155" s="19"/>
      <c r="C155" s="19"/>
      <c r="D155" s="19"/>
      <c r="E155" s="19"/>
      <c r="F155" s="19"/>
      <c r="G155" s="20"/>
      <c r="H155" s="19"/>
      <c r="I155" s="19"/>
    </row>
    <row r="156" spans="1:9" x14ac:dyDescent="0.25">
      <c r="A156" s="19"/>
      <c r="B156" s="19"/>
      <c r="C156" s="19"/>
      <c r="D156" s="19"/>
      <c r="E156" s="19"/>
      <c r="F156" s="19"/>
      <c r="G156" s="20"/>
      <c r="H156" s="19"/>
      <c r="I156" s="19"/>
    </row>
    <row r="157" spans="1:9" x14ac:dyDescent="0.25">
      <c r="A157" s="19"/>
      <c r="B157" s="19"/>
      <c r="C157" s="19"/>
      <c r="D157" s="19"/>
      <c r="E157" s="19"/>
      <c r="F157" s="19"/>
      <c r="G157" s="20"/>
      <c r="H157" s="19"/>
      <c r="I157" s="19"/>
    </row>
    <row r="158" spans="1:9" x14ac:dyDescent="0.25">
      <c r="A158" s="19"/>
      <c r="B158" s="19"/>
      <c r="C158" s="19"/>
      <c r="D158" s="19"/>
      <c r="E158" s="19"/>
      <c r="F158" s="19"/>
      <c r="G158" s="20"/>
      <c r="H158" s="19"/>
      <c r="I158" s="19"/>
    </row>
    <row r="159" spans="1:9" x14ac:dyDescent="0.25">
      <c r="A159" s="19"/>
      <c r="B159" s="19"/>
      <c r="C159" s="19"/>
      <c r="D159" s="19"/>
      <c r="E159" s="19"/>
      <c r="F159" s="19"/>
      <c r="G159" s="20"/>
      <c r="H159" s="19"/>
      <c r="I159" s="19"/>
    </row>
    <row r="160" spans="1:9" x14ac:dyDescent="0.25">
      <c r="A160" s="19"/>
      <c r="B160" s="19"/>
      <c r="C160" s="19"/>
      <c r="D160" s="19"/>
      <c r="E160" s="19"/>
      <c r="F160" s="19"/>
      <c r="G160" s="20"/>
      <c r="H160" s="19"/>
      <c r="I160" s="19"/>
    </row>
    <row r="161" spans="1:9" x14ac:dyDescent="0.25">
      <c r="A161" s="19"/>
      <c r="B161" s="19"/>
      <c r="C161" s="19"/>
      <c r="D161" s="19"/>
      <c r="E161" s="19"/>
      <c r="F161" s="19"/>
      <c r="G161" s="20"/>
      <c r="H161" s="19"/>
      <c r="I161" s="19"/>
    </row>
    <row r="162" spans="1:9" x14ac:dyDescent="0.25">
      <c r="A162" s="19"/>
      <c r="B162" s="19"/>
      <c r="C162" s="19"/>
      <c r="D162" s="19"/>
      <c r="E162" s="19"/>
      <c r="F162" s="19"/>
      <c r="G162" s="20"/>
      <c r="H162" s="19"/>
      <c r="I162" s="19"/>
    </row>
    <row r="163" spans="1:9" x14ac:dyDescent="0.25">
      <c r="A163" s="19"/>
      <c r="B163" s="19"/>
      <c r="C163" s="19"/>
      <c r="D163" s="19"/>
      <c r="E163" s="19"/>
      <c r="F163" s="19"/>
      <c r="G163" s="20"/>
      <c r="H163" s="19"/>
      <c r="I163" s="19"/>
    </row>
    <row r="164" spans="1:9" x14ac:dyDescent="0.25">
      <c r="A164" s="19"/>
      <c r="B164" s="19"/>
      <c r="C164" s="19"/>
      <c r="D164" s="19"/>
      <c r="E164" s="19"/>
      <c r="F164" s="19"/>
      <c r="G164" s="20"/>
      <c r="H164" s="19"/>
      <c r="I164" s="19"/>
    </row>
    <row r="165" spans="1:9" x14ac:dyDescent="0.25">
      <c r="A165" s="19"/>
      <c r="B165" s="19"/>
      <c r="C165" s="19"/>
      <c r="D165" s="19"/>
      <c r="E165" s="19"/>
      <c r="F165" s="19"/>
      <c r="G165" s="20"/>
      <c r="H165" s="19"/>
      <c r="I165" s="19"/>
    </row>
    <row r="166" spans="1:9" x14ac:dyDescent="0.25">
      <c r="A166" s="19"/>
      <c r="B166" s="19"/>
      <c r="C166" s="19"/>
      <c r="D166" s="19"/>
      <c r="E166" s="19"/>
      <c r="F166" s="19"/>
      <c r="G166" s="20"/>
      <c r="H166" s="19"/>
      <c r="I166" s="19"/>
    </row>
    <row r="167" spans="1:9" x14ac:dyDescent="0.25">
      <c r="A167" s="19"/>
      <c r="B167" s="19"/>
      <c r="C167" s="19"/>
      <c r="D167" s="19"/>
      <c r="E167" s="19"/>
      <c r="F167" s="19"/>
      <c r="G167" s="20"/>
      <c r="H167" s="19"/>
      <c r="I167" s="19"/>
    </row>
    <row r="168" spans="1:9" x14ac:dyDescent="0.25">
      <c r="A168" s="19"/>
      <c r="B168" s="19"/>
      <c r="C168" s="19"/>
      <c r="D168" s="19"/>
      <c r="E168" s="19"/>
      <c r="F168" s="19"/>
      <c r="G168" s="20"/>
      <c r="H168" s="19"/>
      <c r="I168" s="19"/>
    </row>
    <row r="169" spans="1:9" x14ac:dyDescent="0.25">
      <c r="A169" s="19"/>
      <c r="B169" s="19"/>
      <c r="C169" s="19"/>
      <c r="D169" s="19"/>
      <c r="E169" s="19"/>
      <c r="F169" s="19"/>
      <c r="G169" s="20"/>
      <c r="H169" s="19"/>
      <c r="I169" s="19"/>
    </row>
    <row r="170" spans="1:9" x14ac:dyDescent="0.25">
      <c r="A170" s="19"/>
      <c r="B170" s="19"/>
      <c r="C170" s="19"/>
      <c r="D170" s="19"/>
      <c r="E170" s="19"/>
      <c r="F170" s="19"/>
      <c r="G170" s="20"/>
      <c r="H170" s="19"/>
      <c r="I170" s="19"/>
    </row>
    <row r="171" spans="1:9" x14ac:dyDescent="0.25">
      <c r="A171" s="19"/>
      <c r="B171" s="19"/>
      <c r="C171" s="19"/>
      <c r="D171" s="19"/>
      <c r="E171" s="19"/>
      <c r="F171" s="19"/>
      <c r="G171" s="20"/>
      <c r="H171" s="19"/>
      <c r="I171" s="19"/>
    </row>
    <row r="172" spans="1:9" x14ac:dyDescent="0.25">
      <c r="A172" s="19"/>
      <c r="B172" s="19"/>
      <c r="C172" s="19"/>
      <c r="D172" s="19"/>
      <c r="E172" s="19"/>
      <c r="F172" s="19"/>
      <c r="G172" s="20"/>
      <c r="H172" s="19"/>
      <c r="I172" s="19"/>
    </row>
    <row r="173" spans="1:9" x14ac:dyDescent="0.25">
      <c r="A173" s="19"/>
      <c r="B173" s="19"/>
      <c r="C173" s="19"/>
      <c r="D173" s="19"/>
      <c r="E173" s="19"/>
      <c r="F173" s="19"/>
      <c r="G173" s="20"/>
      <c r="H173" s="19"/>
      <c r="I173" s="19"/>
    </row>
    <row r="174" spans="1:9" x14ac:dyDescent="0.25">
      <c r="A174" s="19"/>
      <c r="B174" s="19"/>
      <c r="C174" s="19"/>
      <c r="D174" s="19"/>
      <c r="E174" s="19"/>
      <c r="F174" s="19"/>
      <c r="G174" s="20"/>
      <c r="H174" s="19"/>
      <c r="I174" s="19"/>
    </row>
    <row r="175" spans="1:9" x14ac:dyDescent="0.25">
      <c r="A175" s="19"/>
      <c r="B175" s="19"/>
      <c r="C175" s="19"/>
      <c r="D175" s="19"/>
      <c r="E175" s="19"/>
      <c r="F175" s="19"/>
      <c r="G175" s="20"/>
      <c r="H175" s="19"/>
      <c r="I175" s="19"/>
    </row>
    <row r="176" spans="1:9" x14ac:dyDescent="0.25">
      <c r="A176" s="19"/>
      <c r="B176" s="19"/>
      <c r="C176" s="19"/>
      <c r="D176" s="19"/>
      <c r="E176" s="19"/>
      <c r="F176" s="19"/>
      <c r="G176" s="20"/>
      <c r="H176" s="19"/>
      <c r="I176" s="19"/>
    </row>
    <row r="177" spans="1:9" x14ac:dyDescent="0.25">
      <c r="A177" s="19"/>
      <c r="B177" s="19"/>
      <c r="C177" s="19"/>
      <c r="D177" s="19"/>
      <c r="E177" s="19"/>
      <c r="F177" s="19"/>
      <c r="G177" s="20"/>
      <c r="H177" s="19"/>
      <c r="I177" s="19"/>
    </row>
    <row r="178" spans="1:9" x14ac:dyDescent="0.25">
      <c r="A178" s="19"/>
      <c r="B178" s="19"/>
      <c r="C178" s="19"/>
      <c r="D178" s="19"/>
      <c r="E178" s="19"/>
      <c r="F178" s="19"/>
      <c r="G178" s="20"/>
      <c r="H178" s="19"/>
      <c r="I178" s="19"/>
    </row>
    <row r="179" spans="1:9" x14ac:dyDescent="0.25">
      <c r="A179" s="19"/>
      <c r="B179" s="19"/>
      <c r="C179" s="19"/>
      <c r="D179" s="19"/>
      <c r="E179" s="19"/>
      <c r="F179" s="19"/>
      <c r="G179" s="20"/>
      <c r="H179" s="19"/>
      <c r="I179" s="19"/>
    </row>
    <row r="180" spans="1:9" x14ac:dyDescent="0.25">
      <c r="A180" s="19"/>
      <c r="B180" s="19"/>
      <c r="C180" s="19"/>
      <c r="D180" s="19"/>
      <c r="E180" s="19"/>
      <c r="F180" s="19"/>
      <c r="G180" s="20"/>
      <c r="H180" s="19"/>
      <c r="I180" s="19"/>
    </row>
    <row r="181" spans="1:9" x14ac:dyDescent="0.25">
      <c r="A181" s="19"/>
      <c r="B181" s="19"/>
      <c r="C181" s="19"/>
      <c r="D181" s="19"/>
      <c r="E181" s="19"/>
      <c r="F181" s="19"/>
      <c r="G181" s="20"/>
      <c r="H181" s="19"/>
      <c r="I181" s="19"/>
    </row>
    <row r="182" spans="1:9" x14ac:dyDescent="0.25">
      <c r="A182" s="19"/>
      <c r="B182" s="19"/>
      <c r="C182" s="19"/>
      <c r="D182" s="19"/>
      <c r="E182" s="19"/>
      <c r="F182" s="19"/>
      <c r="G182" s="20"/>
      <c r="H182" s="19"/>
      <c r="I182" s="19"/>
    </row>
    <row r="183" spans="1:9" x14ac:dyDescent="0.25">
      <c r="A183" s="19"/>
      <c r="B183" s="19"/>
      <c r="C183" s="19"/>
      <c r="D183" s="19"/>
      <c r="E183" s="19"/>
      <c r="F183" s="19"/>
      <c r="G183" s="20"/>
      <c r="H183" s="19"/>
      <c r="I183" s="19"/>
    </row>
    <row r="184" spans="1:9" x14ac:dyDescent="0.25">
      <c r="A184" s="19"/>
      <c r="B184" s="19"/>
      <c r="C184" s="19"/>
      <c r="D184" s="19"/>
      <c r="E184" s="19"/>
      <c r="F184" s="19"/>
      <c r="G184" s="20"/>
      <c r="H184" s="19"/>
      <c r="I184" s="19"/>
    </row>
    <row r="185" spans="1:9" x14ac:dyDescent="0.25">
      <c r="A185" s="19"/>
      <c r="B185" s="19"/>
      <c r="C185" s="19"/>
      <c r="D185" s="19"/>
      <c r="E185" s="19"/>
      <c r="F185" s="19"/>
      <c r="G185" s="20"/>
      <c r="H185" s="19"/>
      <c r="I185" s="19"/>
    </row>
    <row r="186" spans="1:9" x14ac:dyDescent="0.25">
      <c r="A186" s="19"/>
      <c r="B186" s="19"/>
      <c r="C186" s="19"/>
      <c r="D186" s="19"/>
      <c r="E186" s="19"/>
      <c r="F186" s="19"/>
      <c r="G186" s="20"/>
      <c r="H186" s="19"/>
      <c r="I186" s="19"/>
    </row>
    <row r="187" spans="1:9" x14ac:dyDescent="0.25">
      <c r="A187" s="19"/>
      <c r="B187" s="19"/>
      <c r="C187" s="19"/>
      <c r="D187" s="19"/>
      <c r="E187" s="19"/>
      <c r="F187" s="19"/>
      <c r="G187" s="20"/>
      <c r="H187" s="19"/>
      <c r="I187" s="19"/>
    </row>
    <row r="188" spans="1:9" x14ac:dyDescent="0.25">
      <c r="A188" s="19"/>
      <c r="B188" s="19"/>
      <c r="C188" s="19"/>
      <c r="D188" s="19"/>
      <c r="E188" s="19"/>
      <c r="F188" s="19"/>
      <c r="G188" s="20"/>
      <c r="H188" s="19"/>
      <c r="I188" s="19"/>
    </row>
    <row r="189" spans="1:9" x14ac:dyDescent="0.25">
      <c r="A189" s="19"/>
      <c r="B189" s="19"/>
      <c r="C189" s="19"/>
      <c r="D189" s="19"/>
      <c r="E189" s="19"/>
      <c r="F189" s="19"/>
      <c r="G189" s="20"/>
      <c r="H189" s="19"/>
      <c r="I189" s="19"/>
    </row>
    <row r="190" spans="1:9" x14ac:dyDescent="0.25">
      <c r="A190" s="19"/>
      <c r="B190" s="19"/>
      <c r="C190" s="19"/>
      <c r="D190" s="19"/>
      <c r="E190" s="19"/>
      <c r="F190" s="19"/>
      <c r="G190" s="20"/>
      <c r="H190" s="19"/>
      <c r="I190" s="19"/>
    </row>
    <row r="191" spans="1:9" x14ac:dyDescent="0.25">
      <c r="A191" s="19"/>
      <c r="B191" s="19"/>
      <c r="C191" s="19"/>
      <c r="D191" s="19"/>
      <c r="E191" s="19"/>
      <c r="F191" s="19"/>
      <c r="G191" s="20"/>
      <c r="H191" s="19"/>
      <c r="I191" s="19"/>
    </row>
    <row r="192" spans="1:9" x14ac:dyDescent="0.25">
      <c r="A192" s="19"/>
      <c r="B192" s="19"/>
      <c r="C192" s="19"/>
      <c r="D192" s="19"/>
      <c r="E192" s="19"/>
      <c r="F192" s="19"/>
      <c r="G192" s="20"/>
      <c r="H192" s="19"/>
      <c r="I192" s="19"/>
    </row>
    <row r="193" spans="1:9" x14ac:dyDescent="0.25">
      <c r="A193" s="19"/>
      <c r="B193" s="19"/>
      <c r="C193" s="19"/>
      <c r="D193" s="19"/>
      <c r="E193" s="19"/>
      <c r="F193" s="19"/>
      <c r="G193" s="20"/>
      <c r="H193" s="19"/>
      <c r="I193" s="19"/>
    </row>
    <row r="194" spans="1:9" x14ac:dyDescent="0.25">
      <c r="A194" s="19"/>
      <c r="B194" s="19"/>
      <c r="C194" s="19"/>
      <c r="D194" s="19"/>
      <c r="E194" s="19"/>
      <c r="F194" s="19"/>
      <c r="G194" s="20"/>
      <c r="H194" s="19"/>
      <c r="I194" s="19"/>
    </row>
    <row r="195" spans="1:9" x14ac:dyDescent="0.25">
      <c r="A195" s="19"/>
      <c r="B195" s="19"/>
      <c r="C195" s="19"/>
      <c r="D195" s="19"/>
      <c r="E195" s="19"/>
      <c r="F195" s="19"/>
      <c r="G195" s="20"/>
      <c r="H195" s="19"/>
      <c r="I195" s="19"/>
    </row>
    <row r="196" spans="1:9" x14ac:dyDescent="0.25">
      <c r="A196" s="19"/>
      <c r="B196" s="19"/>
      <c r="C196" s="19"/>
      <c r="D196" s="19"/>
      <c r="E196" s="19"/>
      <c r="F196" s="19"/>
      <c r="G196" s="20"/>
      <c r="H196" s="19"/>
      <c r="I196" s="19"/>
    </row>
    <row r="197" spans="1:9" x14ac:dyDescent="0.25">
      <c r="A197" s="19"/>
      <c r="B197" s="19"/>
      <c r="C197" s="19"/>
      <c r="D197" s="19"/>
      <c r="E197" s="19"/>
      <c r="F197" s="19"/>
      <c r="G197" s="20"/>
      <c r="H197" s="19"/>
      <c r="I197" s="19"/>
    </row>
    <row r="198" spans="1:9" x14ac:dyDescent="0.25">
      <c r="A198" s="19"/>
      <c r="B198" s="19"/>
      <c r="C198" s="19"/>
      <c r="D198" s="19"/>
      <c r="E198" s="19"/>
      <c r="F198" s="19"/>
      <c r="G198" s="20"/>
      <c r="H198" s="19"/>
      <c r="I198" s="19"/>
    </row>
    <row r="199" spans="1:9" x14ac:dyDescent="0.25">
      <c r="A199" s="19"/>
      <c r="B199" s="19"/>
      <c r="C199" s="19"/>
      <c r="D199" s="19"/>
      <c r="E199" s="19"/>
      <c r="F199" s="19"/>
      <c r="G199" s="20"/>
      <c r="H199" s="19"/>
      <c r="I199" s="19"/>
    </row>
    <row r="200" spans="1:9" x14ac:dyDescent="0.25">
      <c r="A200" s="19"/>
      <c r="B200" s="19"/>
      <c r="C200" s="19"/>
      <c r="D200" s="19"/>
      <c r="E200" s="19"/>
      <c r="F200" s="19"/>
      <c r="G200" s="20"/>
      <c r="H200" s="19"/>
      <c r="I200" s="19"/>
    </row>
  </sheetData>
  <autoFilter ref="A4:I4"/>
  <dataValidations count="6">
    <dataValidation type="list" allowBlank="1" showErrorMessage="1" errorTitle="Valor no válido" error="Elige un valor de la lista." sqref="D10:D200">
      <formula1>"Sí,No"</formula1>
    </dataValidation>
    <dataValidation type="list" allowBlank="1" showErrorMessage="1" errorTitle="Valor no válido" error="Elige un valor de la lista." sqref="D5:D200">
      <formula1>"Sí,No"</formula1>
    </dataValidation>
    <dataValidation type="list" allowBlank="1" showErrorMessage="1" errorTitle="Valor no válido" error="Elige un valor de la lista." sqref="F10:F200">
      <formula1>"Alta,Media,Baja"</formula1>
    </dataValidation>
    <dataValidation type="list" allowBlank="1" showErrorMessage="1" errorTitle="Valor no válido" error="Elige un valor de la lista." sqref="F5:F200">
      <formula1>"Alta,Media,Baja"</formula1>
    </dataValidation>
    <dataValidation type="date" operator="greaterThan" allowBlank="1" showErrorMessage="1" error="Introduce una fecha (dd/mm/aaaa)." sqref="G10:G200">
      <formula1>36526</formula1>
    </dataValidation>
    <dataValidation type="date" operator="greaterThan" allowBlank="1" showErrorMessage="1" error="Introduce una fecha (dd/mm/aaaa)." sqref="G5:G200">
      <formula1>36526</formula1>
    </dataValidation>
  </dataValidations>
  <pageSetup paperSize="9" orientation="landscape" fitToWidth="1" fitToHeight="0"/>
  <headerFooter>
    <oddFooter>&amp;LProcesos y alcance&amp;CQualitySupport · v2026.1&amp;R&amp;P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2" max="2" width="13" customWidth="1"/>
    <col min="4" max="4" width="20" customWidth="1"/>
    <col min="5" max="5" width="58" customWidth="1"/>
    <col min="6" max="7" width="34" customWidth="1"/>
    <col min="8" max="8" width="17" customWidth="1"/>
    <col min="9" max="9" width="12" customWidth="1"/>
    <col min="10" max="10" width="26" customWidth="1"/>
  </cols>
  <sheetData>
    <row r="1" spans="1:1" x14ac:dyDescent="0.25">
      <c r="A1" s="1" t="s">
        <v>26</v>
      </c>
    </row>
    <row r="2" spans="1:1" x14ac:dyDescent="0.25">
      <c r="A2" s="2" t="s">
        <v>143</v>
      </c>
    </row>
    <row r="3" spans="1:1" x14ac:dyDescent="0.25">
      <c r="A3" s="3" t="s">
        <v>2</v>
      </c>
    </row>
    <row r="4" ht="30" customHeight="1" spans="1:11" x14ac:dyDescent="0.25">
      <c r="A4" s="18" t="s">
        <v>144</v>
      </c>
      <c r="B4" s="18" t="s">
        <v>145</v>
      </c>
      <c r="C4" s="18" t="s">
        <v>96</v>
      </c>
      <c r="D4" s="18" t="s">
        <v>146</v>
      </c>
      <c r="E4" s="18" t="s">
        <v>147</v>
      </c>
      <c r="F4" s="18" t="s">
        <v>148</v>
      </c>
      <c r="G4" s="18" t="s">
        <v>149</v>
      </c>
      <c r="H4" s="18" t="s">
        <v>150</v>
      </c>
      <c r="I4" s="18" t="s">
        <v>151</v>
      </c>
      <c r="J4" s="18" t="s">
        <v>152</v>
      </c>
      <c r="K4" s="18" t="s">
        <v>153</v>
      </c>
    </row>
    <row r="5" spans="1:11" x14ac:dyDescent="0.25">
      <c r="A5" s="19" t="s">
        <v>154</v>
      </c>
      <c r="B5" s="19" t="s">
        <v>155</v>
      </c>
      <c r="C5" s="19" t="s">
        <v>156</v>
      </c>
      <c r="D5" s="19" t="s">
        <v>157</v>
      </c>
      <c r="E5" s="19" t="s">
        <v>158</v>
      </c>
      <c r="F5" s="19" t="s">
        <v>159</v>
      </c>
      <c r="G5" s="19"/>
      <c r="H5" s="19" t="s">
        <v>160</v>
      </c>
      <c r="I5" s="19"/>
      <c r="J5" s="19"/>
      <c r="K5" s="21">
        <f>IF(C5="","",IFERROR(INT(LEFT(C5&amp;"",FIND(".",C5&amp;".")-1)*1),""))</f>
      </c>
    </row>
    <row r="6" spans="1:11" x14ac:dyDescent="0.25">
      <c r="A6" s="19" t="s">
        <v>161</v>
      </c>
      <c r="B6" s="19" t="s">
        <v>155</v>
      </c>
      <c r="C6" s="19" t="s">
        <v>156</v>
      </c>
      <c r="D6" s="19" t="s">
        <v>157</v>
      </c>
      <c r="E6" s="19" t="s">
        <v>162</v>
      </c>
      <c r="F6" s="19" t="s">
        <v>163</v>
      </c>
      <c r="G6" s="19"/>
      <c r="H6" s="19" t="s">
        <v>160</v>
      </c>
      <c r="I6" s="19"/>
      <c r="J6" s="19"/>
      <c r="K6" s="21">
        <f>IF(C6="","",IFERROR(INT(LEFT(C6&amp;"",FIND(".",C6&amp;".")-1)*1),""))</f>
      </c>
    </row>
    <row r="7" spans="1:11" x14ac:dyDescent="0.25">
      <c r="A7" s="19" t="s">
        <v>164</v>
      </c>
      <c r="B7" s="19" t="s">
        <v>155</v>
      </c>
      <c r="C7" s="19" t="s">
        <v>165</v>
      </c>
      <c r="D7" s="19" t="s">
        <v>166</v>
      </c>
      <c r="E7" s="19" t="s">
        <v>167</v>
      </c>
      <c r="F7" s="19" t="s">
        <v>168</v>
      </c>
      <c r="G7" s="19"/>
      <c r="H7" s="19" t="s">
        <v>160</v>
      </c>
      <c r="I7" s="19"/>
      <c r="J7" s="19"/>
      <c r="K7" s="21">
        <f>IF(C7="","",IFERROR(INT(LEFT(C7&amp;"",FIND(".",C7&amp;".")-1)*1),""))</f>
      </c>
    </row>
    <row r="8" spans="1:11" x14ac:dyDescent="0.25">
      <c r="A8" s="19" t="s">
        <v>169</v>
      </c>
      <c r="B8" s="19" t="s">
        <v>155</v>
      </c>
      <c r="C8" s="19" t="s">
        <v>165</v>
      </c>
      <c r="D8" s="19" t="s">
        <v>166</v>
      </c>
      <c r="E8" s="19" t="s">
        <v>170</v>
      </c>
      <c r="F8" s="19" t="s">
        <v>171</v>
      </c>
      <c r="G8" s="19"/>
      <c r="H8" s="19" t="s">
        <v>160</v>
      </c>
      <c r="I8" s="19"/>
      <c r="J8" s="19"/>
      <c r="K8" s="21">
        <f>IF(C8="","",IFERROR(INT(LEFT(C8&amp;"",FIND(".",C8&amp;".")-1)*1),""))</f>
      </c>
    </row>
    <row r="9" spans="1:11" x14ac:dyDescent="0.25">
      <c r="A9" s="19" t="s">
        <v>172</v>
      </c>
      <c r="B9" s="19" t="s">
        <v>155</v>
      </c>
      <c r="C9" s="19" t="s">
        <v>173</v>
      </c>
      <c r="D9" s="19" t="s">
        <v>111</v>
      </c>
      <c r="E9" s="19" t="s">
        <v>174</v>
      </c>
      <c r="F9" s="19" t="s">
        <v>175</v>
      </c>
      <c r="G9" s="19"/>
      <c r="H9" s="19" t="s">
        <v>160</v>
      </c>
      <c r="I9" s="19"/>
      <c r="J9" s="19"/>
      <c r="K9" s="21">
        <f>IF(C9="","",IFERROR(INT(LEFT(C9&amp;"",FIND(".",C9&amp;".")-1)*1),""))</f>
      </c>
    </row>
    <row r="10" spans="1:11" x14ac:dyDescent="0.25">
      <c r="A10" s="19" t="s">
        <v>176</v>
      </c>
      <c r="B10" s="19" t="s">
        <v>155</v>
      </c>
      <c r="C10" s="19" t="s">
        <v>177</v>
      </c>
      <c r="D10" s="19" t="s">
        <v>178</v>
      </c>
      <c r="E10" s="19" t="s">
        <v>179</v>
      </c>
      <c r="F10" s="19" t="s">
        <v>180</v>
      </c>
      <c r="G10" s="19"/>
      <c r="H10" s="19" t="s">
        <v>160</v>
      </c>
      <c r="I10" s="19"/>
      <c r="J10" s="19"/>
      <c r="K10" s="21">
        <f>IF(C10="","",IFERROR(INT(LEFT(C10&amp;"",FIND(".",C10&amp;".")-1)*1),""))</f>
      </c>
    </row>
    <row r="11" spans="1:11" x14ac:dyDescent="0.25">
      <c r="A11" s="19" t="s">
        <v>181</v>
      </c>
      <c r="B11" s="19" t="s">
        <v>155</v>
      </c>
      <c r="C11" s="19" t="s">
        <v>177</v>
      </c>
      <c r="D11" s="19" t="s">
        <v>178</v>
      </c>
      <c r="E11" s="19" t="s">
        <v>182</v>
      </c>
      <c r="F11" s="19" t="s">
        <v>183</v>
      </c>
      <c r="G11" s="19"/>
      <c r="H11" s="19" t="s">
        <v>160</v>
      </c>
      <c r="I11" s="19"/>
      <c r="J11" s="19"/>
      <c r="K11" s="21">
        <f>IF(C11="","",IFERROR(INT(LEFT(C11&amp;"",FIND(".",C11&amp;".")-1)*1),""))</f>
      </c>
    </row>
    <row r="12" spans="1:11" x14ac:dyDescent="0.25">
      <c r="A12" s="19" t="s">
        <v>184</v>
      </c>
      <c r="B12" s="19" t="s">
        <v>155</v>
      </c>
      <c r="C12" s="19" t="s">
        <v>177</v>
      </c>
      <c r="D12" s="19" t="s">
        <v>178</v>
      </c>
      <c r="E12" s="19" t="s">
        <v>185</v>
      </c>
      <c r="F12" s="19" t="s">
        <v>186</v>
      </c>
      <c r="G12" s="19"/>
      <c r="H12" s="19" t="s">
        <v>160</v>
      </c>
      <c r="I12" s="19"/>
      <c r="J12" s="19"/>
      <c r="K12" s="21">
        <f>IF(C12="","",IFERROR(INT(LEFT(C12&amp;"",FIND(".",C12&amp;".")-1)*1),""))</f>
      </c>
    </row>
    <row r="13" spans="1:11" x14ac:dyDescent="0.25">
      <c r="A13" s="19" t="s">
        <v>187</v>
      </c>
      <c r="B13" s="19" t="s">
        <v>155</v>
      </c>
      <c r="C13" s="19" t="s">
        <v>177</v>
      </c>
      <c r="D13" s="19" t="s">
        <v>178</v>
      </c>
      <c r="E13" s="19" t="s">
        <v>188</v>
      </c>
      <c r="F13" s="19" t="s">
        <v>189</v>
      </c>
      <c r="G13" s="19"/>
      <c r="H13" s="19" t="s">
        <v>160</v>
      </c>
      <c r="I13" s="19"/>
      <c r="J13" s="19"/>
      <c r="K13" s="21">
        <f>IF(C13="","",IFERROR(INT(LEFT(C13&amp;"",FIND(".",C13&amp;".")-1)*1),""))</f>
      </c>
    </row>
    <row r="14" spans="1:11" x14ac:dyDescent="0.25">
      <c r="A14" s="19" t="s">
        <v>190</v>
      </c>
      <c r="B14" s="19" t="s">
        <v>155</v>
      </c>
      <c r="C14" s="19" t="s">
        <v>191</v>
      </c>
      <c r="D14" s="19" t="s">
        <v>192</v>
      </c>
      <c r="E14" s="19" t="s">
        <v>193</v>
      </c>
      <c r="F14" s="19" t="s">
        <v>194</v>
      </c>
      <c r="G14" s="19"/>
      <c r="H14" s="19" t="s">
        <v>160</v>
      </c>
      <c r="I14" s="19"/>
      <c r="J14" s="19"/>
      <c r="K14" s="21">
        <f>IF(C14="","",IFERROR(INT(LEFT(C14&amp;"",FIND(".",C14&amp;".")-1)*1),""))</f>
      </c>
    </row>
    <row r="15" spans="1:11" x14ac:dyDescent="0.25">
      <c r="A15" s="19" t="s">
        <v>195</v>
      </c>
      <c r="B15" s="19" t="s">
        <v>155</v>
      </c>
      <c r="C15" s="19" t="s">
        <v>191</v>
      </c>
      <c r="D15" s="19" t="s">
        <v>192</v>
      </c>
      <c r="E15" s="19" t="s">
        <v>196</v>
      </c>
      <c r="F15" s="19" t="s">
        <v>197</v>
      </c>
      <c r="G15" s="19"/>
      <c r="H15" s="19" t="s">
        <v>160</v>
      </c>
      <c r="I15" s="19"/>
      <c r="J15" s="19"/>
      <c r="K15" s="21">
        <f>IF(C15="","",IFERROR(INT(LEFT(C15&amp;"",FIND(".",C15&amp;".")-1)*1),""))</f>
      </c>
    </row>
    <row r="16" spans="1:11" x14ac:dyDescent="0.25">
      <c r="A16" s="19" t="s">
        <v>198</v>
      </c>
      <c r="B16" s="19" t="s">
        <v>155</v>
      </c>
      <c r="C16" s="19" t="s">
        <v>191</v>
      </c>
      <c r="D16" s="19" t="s">
        <v>199</v>
      </c>
      <c r="E16" s="19" t="s">
        <v>200</v>
      </c>
      <c r="F16" s="19" t="s">
        <v>201</v>
      </c>
      <c r="G16" s="19"/>
      <c r="H16" s="19" t="s">
        <v>160</v>
      </c>
      <c r="I16" s="19"/>
      <c r="J16" s="19"/>
      <c r="K16" s="21">
        <f>IF(C16="","",IFERROR(INT(LEFT(C16&amp;"",FIND(".",C16&amp;".")-1)*1),""))</f>
      </c>
    </row>
    <row r="17" spans="1:11" x14ac:dyDescent="0.25">
      <c r="A17" s="19" t="s">
        <v>202</v>
      </c>
      <c r="B17" s="19" t="s">
        <v>155</v>
      </c>
      <c r="C17" s="19" t="s">
        <v>191</v>
      </c>
      <c r="D17" s="19" t="s">
        <v>199</v>
      </c>
      <c r="E17" s="19" t="s">
        <v>203</v>
      </c>
      <c r="F17" s="19" t="s">
        <v>204</v>
      </c>
      <c r="G17" s="19"/>
      <c r="H17" s="19" t="s">
        <v>160</v>
      </c>
      <c r="I17" s="19"/>
      <c r="J17" s="19"/>
      <c r="K17" s="21">
        <f>IF(C17="","",IFERROR(INT(LEFT(C17&amp;"",FIND(".",C17&amp;".")-1)*1),""))</f>
      </c>
    </row>
    <row r="18" spans="1:11" x14ac:dyDescent="0.25">
      <c r="A18" s="19" t="s">
        <v>205</v>
      </c>
      <c r="B18" s="19" t="s">
        <v>155</v>
      </c>
      <c r="C18" s="19" t="s">
        <v>206</v>
      </c>
      <c r="D18" s="19" t="s">
        <v>207</v>
      </c>
      <c r="E18" s="19" t="s">
        <v>208</v>
      </c>
      <c r="F18" s="19" t="s">
        <v>209</v>
      </c>
      <c r="G18" s="19"/>
      <c r="H18" s="19" t="s">
        <v>160</v>
      </c>
      <c r="I18" s="19"/>
      <c r="J18" s="19"/>
      <c r="K18" s="21">
        <f>IF(C18="","",IFERROR(INT(LEFT(C18&amp;"",FIND(".",C18&amp;".")-1)*1),""))</f>
      </c>
    </row>
    <row r="19" spans="1:11" x14ac:dyDescent="0.25">
      <c r="A19" s="19" t="s">
        <v>210</v>
      </c>
      <c r="B19" s="19" t="s">
        <v>155</v>
      </c>
      <c r="C19" s="19" t="s">
        <v>211</v>
      </c>
      <c r="D19" s="19" t="s">
        <v>212</v>
      </c>
      <c r="E19" s="19" t="s">
        <v>213</v>
      </c>
      <c r="F19" s="19" t="s">
        <v>214</v>
      </c>
      <c r="G19" s="19"/>
      <c r="H19" s="19" t="s">
        <v>160</v>
      </c>
      <c r="I19" s="19"/>
      <c r="J19" s="19"/>
      <c r="K19" s="21">
        <f>IF(C19="","",IFERROR(INT(LEFT(C19&amp;"",FIND(".",C19&amp;".")-1)*1),""))</f>
      </c>
    </row>
    <row r="20" spans="1:11" x14ac:dyDescent="0.25">
      <c r="A20" s="19" t="s">
        <v>215</v>
      </c>
      <c r="B20" s="19" t="s">
        <v>216</v>
      </c>
      <c r="C20" s="19" t="s">
        <v>191</v>
      </c>
      <c r="D20" s="19" t="s">
        <v>217</v>
      </c>
      <c r="E20" s="19" t="s">
        <v>218</v>
      </c>
      <c r="F20" s="19" t="s">
        <v>219</v>
      </c>
      <c r="G20" s="19"/>
      <c r="H20" s="19" t="s">
        <v>160</v>
      </c>
      <c r="I20" s="19"/>
      <c r="J20" s="19"/>
      <c r="K20" s="21">
        <f>IF(C20="","",IFERROR(INT(LEFT(C20&amp;"",FIND(".",C20&amp;".")-1)*1),""))</f>
      </c>
    </row>
    <row r="21" spans="1:11" x14ac:dyDescent="0.25">
      <c r="A21" s="19" t="s">
        <v>220</v>
      </c>
      <c r="B21" s="19" t="s">
        <v>155</v>
      </c>
      <c r="C21" s="19" t="s">
        <v>221</v>
      </c>
      <c r="D21" s="19" t="s">
        <v>222</v>
      </c>
      <c r="E21" s="19" t="s">
        <v>223</v>
      </c>
      <c r="F21" s="19" t="s">
        <v>224</v>
      </c>
      <c r="G21" s="19"/>
      <c r="H21" s="19" t="s">
        <v>160</v>
      </c>
      <c r="I21" s="19"/>
      <c r="J21" s="19"/>
      <c r="K21" s="21">
        <f>IF(C21="","",IFERROR(INT(LEFT(C21&amp;"",FIND(".",C21&amp;".")-1)*1),""))</f>
      </c>
    </row>
    <row r="22" spans="1:11" x14ac:dyDescent="0.25">
      <c r="A22" s="19" t="s">
        <v>225</v>
      </c>
      <c r="B22" s="19" t="s">
        <v>155</v>
      </c>
      <c r="C22" s="19" t="s">
        <v>221</v>
      </c>
      <c r="D22" s="19" t="s">
        <v>226</v>
      </c>
      <c r="E22" s="19" t="s">
        <v>227</v>
      </c>
      <c r="F22" s="19" t="s">
        <v>228</v>
      </c>
      <c r="G22" s="19"/>
      <c r="H22" s="19" t="s">
        <v>160</v>
      </c>
      <c r="I22" s="19"/>
      <c r="J22" s="19"/>
      <c r="K22" s="21">
        <f>IF(C22="","",IFERROR(INT(LEFT(C22&amp;"",FIND(".",C22&amp;".")-1)*1),""))</f>
      </c>
    </row>
    <row r="23" spans="1:11" x14ac:dyDescent="0.25">
      <c r="A23" s="19" t="s">
        <v>229</v>
      </c>
      <c r="B23" s="19" t="s">
        <v>155</v>
      </c>
      <c r="C23" s="19" t="s">
        <v>221</v>
      </c>
      <c r="D23" s="19" t="s">
        <v>230</v>
      </c>
      <c r="E23" s="19" t="s">
        <v>231</v>
      </c>
      <c r="F23" s="19" t="s">
        <v>232</v>
      </c>
      <c r="G23" s="19"/>
      <c r="H23" s="19" t="s">
        <v>160</v>
      </c>
      <c r="I23" s="19"/>
      <c r="J23" s="19"/>
      <c r="K23" s="21">
        <f>IF(C23="","",IFERROR(INT(LEFT(C23&amp;"",FIND(".",C23&amp;".")-1)*1),""))</f>
      </c>
    </row>
    <row r="24" spans="1:11" x14ac:dyDescent="0.25">
      <c r="A24" s="19" t="s">
        <v>233</v>
      </c>
      <c r="B24" s="19" t="s">
        <v>155</v>
      </c>
      <c r="C24" s="19" t="s">
        <v>234</v>
      </c>
      <c r="D24" s="19" t="s">
        <v>235</v>
      </c>
      <c r="E24" s="19" t="s">
        <v>236</v>
      </c>
      <c r="F24" s="19" t="s">
        <v>237</v>
      </c>
      <c r="G24" s="19"/>
      <c r="H24" s="19" t="s">
        <v>160</v>
      </c>
      <c r="I24" s="19"/>
      <c r="J24" s="19"/>
      <c r="K24" s="21">
        <f>IF(C24="","",IFERROR(INT(LEFT(C24&amp;"",FIND(".",C24&amp;".")-1)*1),""))</f>
      </c>
    </row>
    <row r="25" spans="1:11" x14ac:dyDescent="0.25">
      <c r="A25" s="19" t="s">
        <v>238</v>
      </c>
      <c r="B25" s="19" t="s">
        <v>155</v>
      </c>
      <c r="C25" s="19" t="s">
        <v>234</v>
      </c>
      <c r="D25" s="19" t="s">
        <v>235</v>
      </c>
      <c r="E25" s="19" t="s">
        <v>239</v>
      </c>
      <c r="F25" s="19" t="s">
        <v>240</v>
      </c>
      <c r="G25" s="19"/>
      <c r="H25" s="19" t="s">
        <v>160</v>
      </c>
      <c r="I25" s="19"/>
      <c r="J25" s="19"/>
      <c r="K25" s="21">
        <f>IF(C25="","",IFERROR(INT(LEFT(C25&amp;"",FIND(".",C25&amp;".")-1)*1),""))</f>
      </c>
    </row>
    <row r="26" spans="1:11" x14ac:dyDescent="0.25">
      <c r="A26" s="19" t="s">
        <v>241</v>
      </c>
      <c r="B26" s="19" t="s">
        <v>155</v>
      </c>
      <c r="C26" s="19" t="s">
        <v>242</v>
      </c>
      <c r="D26" s="19" t="s">
        <v>243</v>
      </c>
      <c r="E26" s="19" t="s">
        <v>244</v>
      </c>
      <c r="F26" s="19" t="s">
        <v>245</v>
      </c>
      <c r="G26" s="19"/>
      <c r="H26" s="19" t="s">
        <v>160</v>
      </c>
      <c r="I26" s="19"/>
      <c r="J26" s="19"/>
      <c r="K26" s="21">
        <f>IF(C26="","",IFERROR(INT(LEFT(C26&amp;"",FIND(".",C26&amp;".")-1)*1),""))</f>
      </c>
    </row>
    <row r="27" spans="1:11" x14ac:dyDescent="0.25">
      <c r="A27" s="19" t="s">
        <v>246</v>
      </c>
      <c r="B27" s="19" t="s">
        <v>155</v>
      </c>
      <c r="C27" s="19" t="s">
        <v>247</v>
      </c>
      <c r="D27" s="19" t="s">
        <v>248</v>
      </c>
      <c r="E27" s="19" t="s">
        <v>249</v>
      </c>
      <c r="F27" s="19" t="s">
        <v>250</v>
      </c>
      <c r="G27" s="19"/>
      <c r="H27" s="19" t="s">
        <v>160</v>
      </c>
      <c r="I27" s="19"/>
      <c r="J27" s="19"/>
      <c r="K27" s="21">
        <f>IF(C27="","",IFERROR(INT(LEFT(C27&amp;"",FIND(".",C27&amp;".")-1)*1),""))</f>
      </c>
    </row>
    <row r="28" spans="1:11" x14ac:dyDescent="0.25">
      <c r="A28" s="19" t="s">
        <v>251</v>
      </c>
      <c r="B28" s="19" t="s">
        <v>155</v>
      </c>
      <c r="C28" s="19" t="s">
        <v>247</v>
      </c>
      <c r="D28" s="19" t="s">
        <v>252</v>
      </c>
      <c r="E28" s="19" t="s">
        <v>253</v>
      </c>
      <c r="F28" s="19" t="s">
        <v>254</v>
      </c>
      <c r="G28" s="19"/>
      <c r="H28" s="19" t="s">
        <v>160</v>
      </c>
      <c r="I28" s="19"/>
      <c r="J28" s="19"/>
      <c r="K28" s="21">
        <f>IF(C28="","",IFERROR(INT(LEFT(C28&amp;"",FIND(".",C28&amp;".")-1)*1),""))</f>
      </c>
    </row>
    <row r="29" spans="1:11" x14ac:dyDescent="0.25">
      <c r="A29" s="19" t="s">
        <v>255</v>
      </c>
      <c r="B29" s="19" t="s">
        <v>155</v>
      </c>
      <c r="C29" s="19" t="s">
        <v>247</v>
      </c>
      <c r="D29" s="19" t="s">
        <v>256</v>
      </c>
      <c r="E29" s="19" t="s">
        <v>257</v>
      </c>
      <c r="F29" s="19" t="s">
        <v>258</v>
      </c>
      <c r="G29" s="19"/>
      <c r="H29" s="19" t="s">
        <v>160</v>
      </c>
      <c r="I29" s="19"/>
      <c r="J29" s="19"/>
      <c r="K29" s="21">
        <f>IF(C29="","",IFERROR(INT(LEFT(C29&amp;"",FIND(".",C29&amp;".")-1)*1),""))</f>
      </c>
    </row>
    <row r="30" spans="1:11" x14ac:dyDescent="0.25">
      <c r="A30" s="19" t="s">
        <v>259</v>
      </c>
      <c r="B30" s="19" t="s">
        <v>155</v>
      </c>
      <c r="C30" s="19" t="s">
        <v>247</v>
      </c>
      <c r="D30" s="19" t="s">
        <v>260</v>
      </c>
      <c r="E30" s="19" t="s">
        <v>261</v>
      </c>
      <c r="F30" s="19" t="s">
        <v>262</v>
      </c>
      <c r="G30" s="19"/>
      <c r="H30" s="19" t="s">
        <v>160</v>
      </c>
      <c r="I30" s="19"/>
      <c r="J30" s="19"/>
      <c r="K30" s="21">
        <f>IF(C30="","",IFERROR(INT(LEFT(C30&amp;"",FIND(".",C30&amp;".")-1)*1),""))</f>
      </c>
    </row>
    <row r="31" spans="1:11" x14ac:dyDescent="0.25">
      <c r="A31" s="19" t="s">
        <v>263</v>
      </c>
      <c r="B31" s="19" t="s">
        <v>155</v>
      </c>
      <c r="C31" s="19" t="s">
        <v>264</v>
      </c>
      <c r="D31" s="19" t="s">
        <v>265</v>
      </c>
      <c r="E31" s="19" t="s">
        <v>266</v>
      </c>
      <c r="F31" s="19" t="s">
        <v>267</v>
      </c>
      <c r="G31" s="19"/>
      <c r="H31" s="19" t="s">
        <v>160</v>
      </c>
      <c r="I31" s="19"/>
      <c r="J31" s="19"/>
      <c r="K31" s="21">
        <f>IF(C31="","",IFERROR(INT(LEFT(C31&amp;"",FIND(".",C31&amp;".")-1)*1),""))</f>
      </c>
    </row>
    <row r="32" spans="1:11" x14ac:dyDescent="0.25">
      <c r="A32" s="19" t="s">
        <v>268</v>
      </c>
      <c r="B32" s="19" t="s">
        <v>155</v>
      </c>
      <c r="C32" s="19" t="s">
        <v>269</v>
      </c>
      <c r="D32" s="19" t="s">
        <v>270</v>
      </c>
      <c r="E32" s="19" t="s">
        <v>271</v>
      </c>
      <c r="F32" s="19" t="s">
        <v>272</v>
      </c>
      <c r="G32" s="19"/>
      <c r="H32" s="19" t="s">
        <v>160</v>
      </c>
      <c r="I32" s="19"/>
      <c r="J32" s="19"/>
      <c r="K32" s="21">
        <f>IF(C32="","",IFERROR(INT(LEFT(C32&amp;"",FIND(".",C32&amp;".")-1)*1),""))</f>
      </c>
    </row>
    <row r="33" spans="1:11" x14ac:dyDescent="0.25">
      <c r="A33" s="19" t="s">
        <v>273</v>
      </c>
      <c r="B33" s="19" t="s">
        <v>155</v>
      </c>
      <c r="C33" s="19" t="s">
        <v>274</v>
      </c>
      <c r="D33" s="19" t="s">
        <v>275</v>
      </c>
      <c r="E33" s="19" t="s">
        <v>276</v>
      </c>
      <c r="F33" s="19" t="s">
        <v>277</v>
      </c>
      <c r="G33" s="19"/>
      <c r="H33" s="19" t="s">
        <v>160</v>
      </c>
      <c r="I33" s="19"/>
      <c r="J33" s="19"/>
      <c r="K33" s="21">
        <f>IF(C33="","",IFERROR(INT(LEFT(C33&amp;"",FIND(".",C33&amp;".")-1)*1),""))</f>
      </c>
    </row>
    <row r="34" spans="1:11" x14ac:dyDescent="0.25">
      <c r="A34" s="19" t="s">
        <v>278</v>
      </c>
      <c r="B34" s="19" t="s">
        <v>155</v>
      </c>
      <c r="C34" s="19" t="s">
        <v>279</v>
      </c>
      <c r="D34" s="19" t="s">
        <v>280</v>
      </c>
      <c r="E34" s="19" t="s">
        <v>281</v>
      </c>
      <c r="F34" s="19" t="s">
        <v>282</v>
      </c>
      <c r="G34" s="19"/>
      <c r="H34" s="19" t="s">
        <v>160</v>
      </c>
      <c r="I34" s="19"/>
      <c r="J34" s="19"/>
      <c r="K34" s="21">
        <f>IF(C34="","",IFERROR(INT(LEFT(C34&amp;"",FIND(".",C34&amp;".")-1)*1),""))</f>
      </c>
    </row>
    <row r="35" spans="1:11" x14ac:dyDescent="0.25">
      <c r="A35" s="19" t="s">
        <v>283</v>
      </c>
      <c r="B35" s="19" t="s">
        <v>155</v>
      </c>
      <c r="C35" s="19" t="s">
        <v>279</v>
      </c>
      <c r="D35" s="19" t="s">
        <v>284</v>
      </c>
      <c r="E35" s="19" t="s">
        <v>285</v>
      </c>
      <c r="F35" s="19" t="s">
        <v>286</v>
      </c>
      <c r="G35" s="19"/>
      <c r="H35" s="19" t="s">
        <v>160</v>
      </c>
      <c r="I35" s="19"/>
      <c r="J35" s="19"/>
      <c r="K35" s="21">
        <f>IF(C35="","",IFERROR(INT(LEFT(C35&amp;"",FIND(".",C35&amp;".")-1)*1),""))</f>
      </c>
    </row>
    <row r="36" spans="1:11" x14ac:dyDescent="0.25">
      <c r="A36" s="19" t="s">
        <v>287</v>
      </c>
      <c r="B36" s="19" t="s">
        <v>155</v>
      </c>
      <c r="C36" s="19" t="s">
        <v>288</v>
      </c>
      <c r="D36" s="19" t="s">
        <v>289</v>
      </c>
      <c r="E36" s="19" t="s">
        <v>290</v>
      </c>
      <c r="F36" s="19" t="s">
        <v>291</v>
      </c>
      <c r="G36" s="19"/>
      <c r="H36" s="19" t="s">
        <v>160</v>
      </c>
      <c r="I36" s="19"/>
      <c r="J36" s="19"/>
      <c r="K36" s="21">
        <f>IF(C36="","",IFERROR(INT(LEFT(C36&amp;"",FIND(".",C36&amp;".")-1)*1),""))</f>
      </c>
    </row>
    <row r="37" spans="1:11" x14ac:dyDescent="0.25">
      <c r="A37" s="19" t="s">
        <v>292</v>
      </c>
      <c r="B37" s="19" t="s">
        <v>155</v>
      </c>
      <c r="C37" s="19" t="s">
        <v>293</v>
      </c>
      <c r="D37" s="19" t="s">
        <v>294</v>
      </c>
      <c r="E37" s="19" t="s">
        <v>295</v>
      </c>
      <c r="F37" s="19" t="s">
        <v>296</v>
      </c>
      <c r="G37" s="19"/>
      <c r="H37" s="19" t="s">
        <v>160</v>
      </c>
      <c r="I37" s="19"/>
      <c r="J37" s="19"/>
      <c r="K37" s="21">
        <f>IF(C37="","",IFERROR(INT(LEFT(C37&amp;"",FIND(".",C37&amp;".")-1)*1),""))</f>
      </c>
    </row>
    <row r="38" spans="1:11" x14ac:dyDescent="0.25">
      <c r="A38" s="19" t="s">
        <v>297</v>
      </c>
      <c r="B38" s="19" t="s">
        <v>155</v>
      </c>
      <c r="C38" s="19" t="s">
        <v>293</v>
      </c>
      <c r="D38" s="19" t="s">
        <v>298</v>
      </c>
      <c r="E38" s="19" t="s">
        <v>299</v>
      </c>
      <c r="F38" s="19" t="s">
        <v>300</v>
      </c>
      <c r="G38" s="19"/>
      <c r="H38" s="19" t="s">
        <v>160</v>
      </c>
      <c r="I38" s="19"/>
      <c r="J38" s="19"/>
      <c r="K38" s="21">
        <f>IF(C38="","",IFERROR(INT(LEFT(C38&amp;"",FIND(".",C38&amp;".")-1)*1),""))</f>
      </c>
    </row>
    <row r="39" spans="1:11" x14ac:dyDescent="0.25">
      <c r="A39" s="19" t="s">
        <v>301</v>
      </c>
      <c r="B39" s="19" t="s">
        <v>155</v>
      </c>
      <c r="C39" s="19" t="s">
        <v>302</v>
      </c>
      <c r="D39" s="19" t="s">
        <v>303</v>
      </c>
      <c r="E39" s="19" t="s">
        <v>304</v>
      </c>
      <c r="F39" s="19" t="s">
        <v>305</v>
      </c>
      <c r="G39" s="19"/>
      <c r="H39" s="19" t="s">
        <v>160</v>
      </c>
      <c r="I39" s="19"/>
      <c r="J39" s="19"/>
      <c r="K39" s="21">
        <f>IF(C39="","",IFERROR(INT(LEFT(C39&amp;"",FIND(".",C39&amp;".")-1)*1),""))</f>
      </c>
    </row>
    <row r="40" spans="1:11" x14ac:dyDescent="0.25">
      <c r="A40" s="19" t="s">
        <v>306</v>
      </c>
      <c r="B40" s="19" t="s">
        <v>155</v>
      </c>
      <c r="C40" s="19" t="s">
        <v>302</v>
      </c>
      <c r="D40" s="19" t="s">
        <v>303</v>
      </c>
      <c r="E40" s="19" t="s">
        <v>307</v>
      </c>
      <c r="F40" s="19" t="s">
        <v>308</v>
      </c>
      <c r="G40" s="19"/>
      <c r="H40" s="19" t="s">
        <v>160</v>
      </c>
      <c r="I40" s="19"/>
      <c r="J40" s="19"/>
      <c r="K40" s="21">
        <f>IF(C40="","",IFERROR(INT(LEFT(C40&amp;"",FIND(".",C40&amp;".")-1)*1),""))</f>
      </c>
    </row>
    <row r="41" spans="1:11" x14ac:dyDescent="0.25">
      <c r="A41" s="19" t="s">
        <v>309</v>
      </c>
      <c r="B41" s="19" t="s">
        <v>155</v>
      </c>
      <c r="C41" s="19" t="s">
        <v>302</v>
      </c>
      <c r="D41" s="19" t="s">
        <v>303</v>
      </c>
      <c r="E41" s="19" t="s">
        <v>310</v>
      </c>
      <c r="F41" s="19" t="s">
        <v>311</v>
      </c>
      <c r="G41" s="19"/>
      <c r="H41" s="19" t="s">
        <v>160</v>
      </c>
      <c r="I41" s="19"/>
      <c r="J41" s="19"/>
      <c r="K41" s="21">
        <f>IF(C41="","",IFERROR(INT(LEFT(C41&amp;"",FIND(".",C41&amp;".")-1)*1),""))</f>
      </c>
    </row>
    <row r="42" spans="1:11" x14ac:dyDescent="0.25">
      <c r="A42" s="19" t="s">
        <v>312</v>
      </c>
      <c r="B42" s="19" t="s">
        <v>155</v>
      </c>
      <c r="C42" s="19" t="s">
        <v>302</v>
      </c>
      <c r="D42" s="19" t="s">
        <v>303</v>
      </c>
      <c r="E42" s="19" t="s">
        <v>313</v>
      </c>
      <c r="F42" s="19" t="s">
        <v>314</v>
      </c>
      <c r="G42" s="19"/>
      <c r="H42" s="19" t="s">
        <v>160</v>
      </c>
      <c r="I42" s="19"/>
      <c r="J42" s="19"/>
      <c r="K42" s="21">
        <f>IF(C42="","",IFERROR(INT(LEFT(C42&amp;"",FIND(".",C42&amp;".")-1)*1),""))</f>
      </c>
    </row>
    <row r="43" spans="1:11" x14ac:dyDescent="0.25">
      <c r="A43" s="19" t="s">
        <v>315</v>
      </c>
      <c r="B43" s="19" t="s">
        <v>155</v>
      </c>
      <c r="C43" s="19" t="s">
        <v>316</v>
      </c>
      <c r="D43" s="19" t="s">
        <v>317</v>
      </c>
      <c r="E43" s="19" t="s">
        <v>318</v>
      </c>
      <c r="F43" s="19" t="s">
        <v>319</v>
      </c>
      <c r="G43" s="19"/>
      <c r="H43" s="19" t="s">
        <v>160</v>
      </c>
      <c r="I43" s="19"/>
      <c r="J43" s="19"/>
      <c r="K43" s="21">
        <f>IF(C43="","",IFERROR(INT(LEFT(C43&amp;"",FIND(".",C43&amp;".")-1)*1),""))</f>
      </c>
    </row>
    <row r="44" spans="1:11" x14ac:dyDescent="0.25">
      <c r="A44" s="19" t="s">
        <v>320</v>
      </c>
      <c r="B44" s="19" t="s">
        <v>155</v>
      </c>
      <c r="C44" s="19" t="s">
        <v>316</v>
      </c>
      <c r="D44" s="19" t="s">
        <v>321</v>
      </c>
      <c r="E44" s="19" t="s">
        <v>322</v>
      </c>
      <c r="F44" s="19" t="s">
        <v>323</v>
      </c>
      <c r="G44" s="19"/>
      <c r="H44" s="19" t="s">
        <v>160</v>
      </c>
      <c r="I44" s="19"/>
      <c r="J44" s="19"/>
      <c r="K44" s="21">
        <f>IF(C44="","",IFERROR(INT(LEFT(C44&amp;"",FIND(".",C44&amp;".")-1)*1),""))</f>
      </c>
    </row>
    <row r="45" spans="1:11" x14ac:dyDescent="0.25">
      <c r="A45" s="19" t="s">
        <v>324</v>
      </c>
      <c r="B45" s="19" t="s">
        <v>155</v>
      </c>
      <c r="C45" s="19" t="s">
        <v>325</v>
      </c>
      <c r="D45" s="19" t="s">
        <v>326</v>
      </c>
      <c r="E45" s="19" t="s">
        <v>327</v>
      </c>
      <c r="F45" s="19" t="s">
        <v>328</v>
      </c>
      <c r="G45" s="19"/>
      <c r="H45" s="19" t="s">
        <v>160</v>
      </c>
      <c r="I45" s="19"/>
      <c r="J45" s="19"/>
      <c r="K45" s="21">
        <f>IF(C45="","",IFERROR(INT(LEFT(C45&amp;"",FIND(".",C45&amp;".")-1)*1),""))</f>
      </c>
    </row>
    <row r="46" spans="1:11" x14ac:dyDescent="0.25">
      <c r="A46" s="19" t="s">
        <v>329</v>
      </c>
      <c r="B46" s="19" t="s">
        <v>155</v>
      </c>
      <c r="C46" s="19" t="s">
        <v>325</v>
      </c>
      <c r="D46" s="19" t="s">
        <v>330</v>
      </c>
      <c r="E46" s="19" t="s">
        <v>331</v>
      </c>
      <c r="F46" s="19" t="s">
        <v>332</v>
      </c>
      <c r="G46" s="19"/>
      <c r="H46" s="19" t="s">
        <v>160</v>
      </c>
      <c r="I46" s="19"/>
      <c r="J46" s="19"/>
      <c r="K46" s="21">
        <f>IF(C46="","",IFERROR(INT(LEFT(C46&amp;"",FIND(".",C46&amp;".")-1)*1),""))</f>
      </c>
    </row>
    <row r="47" spans="1:11" x14ac:dyDescent="0.25">
      <c r="A47" s="19" t="s">
        <v>333</v>
      </c>
      <c r="B47" s="19" t="s">
        <v>155</v>
      </c>
      <c r="C47" s="19" t="s">
        <v>325</v>
      </c>
      <c r="D47" s="19" t="s">
        <v>334</v>
      </c>
      <c r="E47" s="19" t="s">
        <v>335</v>
      </c>
      <c r="F47" s="19" t="s">
        <v>336</v>
      </c>
      <c r="G47" s="19"/>
      <c r="H47" s="19" t="s">
        <v>160</v>
      </c>
      <c r="I47" s="19"/>
      <c r="J47" s="19"/>
      <c r="K47" s="21">
        <f>IF(C47="","",IFERROR(INT(LEFT(C47&amp;"",FIND(".",C47&amp;".")-1)*1),""))</f>
      </c>
    </row>
    <row r="48" spans="1:11" x14ac:dyDescent="0.25">
      <c r="A48" s="19" t="s">
        <v>337</v>
      </c>
      <c r="B48" s="19" t="s">
        <v>155</v>
      </c>
      <c r="C48" s="19" t="s">
        <v>325</v>
      </c>
      <c r="D48" s="19" t="s">
        <v>338</v>
      </c>
      <c r="E48" s="19" t="s">
        <v>339</v>
      </c>
      <c r="F48" s="19" t="s">
        <v>340</v>
      </c>
      <c r="G48" s="19"/>
      <c r="H48" s="19" t="s">
        <v>160</v>
      </c>
      <c r="I48" s="19"/>
      <c r="J48" s="19"/>
      <c r="K48" s="21">
        <f>IF(C48="","",IFERROR(INT(LEFT(C48&amp;"",FIND(".",C48&amp;".")-1)*1),""))</f>
      </c>
    </row>
    <row r="49" spans="1:11" x14ac:dyDescent="0.25">
      <c r="A49" s="19" t="s">
        <v>341</v>
      </c>
      <c r="B49" s="19" t="s">
        <v>155</v>
      </c>
      <c r="C49" s="19" t="s">
        <v>325</v>
      </c>
      <c r="D49" s="19" t="s">
        <v>342</v>
      </c>
      <c r="E49" s="19" t="s">
        <v>343</v>
      </c>
      <c r="F49" s="19" t="s">
        <v>344</v>
      </c>
      <c r="G49" s="19"/>
      <c r="H49" s="19" t="s">
        <v>160</v>
      </c>
      <c r="I49" s="19"/>
      <c r="J49" s="19"/>
      <c r="K49" s="21">
        <f>IF(C49="","",IFERROR(INT(LEFT(C49&amp;"",FIND(".",C49&amp;".")-1)*1),""))</f>
      </c>
    </row>
    <row r="50" spans="1:11" x14ac:dyDescent="0.25">
      <c r="A50" s="19" t="s">
        <v>345</v>
      </c>
      <c r="B50" s="19" t="s">
        <v>155</v>
      </c>
      <c r="C50" s="19" t="s">
        <v>346</v>
      </c>
      <c r="D50" s="19" t="s">
        <v>347</v>
      </c>
      <c r="E50" s="19" t="s">
        <v>348</v>
      </c>
      <c r="F50" s="19" t="s">
        <v>349</v>
      </c>
      <c r="G50" s="19"/>
      <c r="H50" s="19" t="s">
        <v>160</v>
      </c>
      <c r="I50" s="19"/>
      <c r="J50" s="19"/>
      <c r="K50" s="21">
        <f>IF(C50="","",IFERROR(INT(LEFT(C50&amp;"",FIND(".",C50&amp;".")-1)*1),""))</f>
      </c>
    </row>
    <row r="51" spans="1:11" x14ac:dyDescent="0.25">
      <c r="A51" s="19" t="s">
        <v>350</v>
      </c>
      <c r="B51" s="19" t="s">
        <v>155</v>
      </c>
      <c r="C51" s="19" t="s">
        <v>351</v>
      </c>
      <c r="D51" s="19" t="s">
        <v>352</v>
      </c>
      <c r="E51" s="19" t="s">
        <v>353</v>
      </c>
      <c r="F51" s="19" t="s">
        <v>354</v>
      </c>
      <c r="G51" s="19"/>
      <c r="H51" s="19" t="s">
        <v>160</v>
      </c>
      <c r="I51" s="19"/>
      <c r="J51" s="19"/>
      <c r="K51" s="21">
        <f>IF(C51="","",IFERROR(INT(LEFT(C51&amp;"",FIND(".",C51&amp;".")-1)*1),""))</f>
      </c>
    </row>
    <row r="52" spans="1:11" x14ac:dyDescent="0.25">
      <c r="A52" s="19" t="s">
        <v>355</v>
      </c>
      <c r="B52" s="19" t="s">
        <v>155</v>
      </c>
      <c r="C52" s="19" t="s">
        <v>356</v>
      </c>
      <c r="D52" s="19" t="s">
        <v>357</v>
      </c>
      <c r="E52" s="19" t="s">
        <v>358</v>
      </c>
      <c r="F52" s="19" t="s">
        <v>359</v>
      </c>
      <c r="G52" s="19"/>
      <c r="H52" s="19" t="s">
        <v>160</v>
      </c>
      <c r="I52" s="19"/>
      <c r="J52" s="19"/>
      <c r="K52" s="21">
        <f>IF(C52="","",IFERROR(INT(LEFT(C52&amp;"",FIND(".",C52&amp;".")-1)*1),""))</f>
      </c>
    </row>
    <row r="53" spans="1:11" x14ac:dyDescent="0.25">
      <c r="A53" s="19" t="s">
        <v>360</v>
      </c>
      <c r="B53" s="19" t="s">
        <v>155</v>
      </c>
      <c r="C53" s="19" t="s">
        <v>356</v>
      </c>
      <c r="D53" s="19" t="s">
        <v>361</v>
      </c>
      <c r="E53" s="19" t="s">
        <v>362</v>
      </c>
      <c r="F53" s="19" t="s">
        <v>363</v>
      </c>
      <c r="G53" s="19"/>
      <c r="H53" s="19" t="s">
        <v>160</v>
      </c>
      <c r="I53" s="19"/>
      <c r="J53" s="19"/>
      <c r="K53" s="21">
        <f>IF(C53="","",IFERROR(INT(LEFT(C53&amp;"",FIND(".",C53&amp;".")-1)*1),""))</f>
      </c>
    </row>
    <row r="54" spans="1:11" x14ac:dyDescent="0.25">
      <c r="A54" s="19" t="s">
        <v>364</v>
      </c>
      <c r="B54" s="19" t="s">
        <v>155</v>
      </c>
      <c r="C54" s="19" t="s">
        <v>356</v>
      </c>
      <c r="D54" s="19" t="s">
        <v>365</v>
      </c>
      <c r="E54" s="19" t="s">
        <v>366</v>
      </c>
      <c r="F54" s="19" t="s">
        <v>367</v>
      </c>
      <c r="G54" s="19"/>
      <c r="H54" s="19" t="s">
        <v>160</v>
      </c>
      <c r="I54" s="19"/>
      <c r="J54" s="19"/>
      <c r="K54" s="21">
        <f>IF(C54="","",IFERROR(INT(LEFT(C54&amp;"",FIND(".",C54&amp;".")-1)*1),""))</f>
      </c>
    </row>
    <row r="55" spans="1:11" x14ac:dyDescent="0.25">
      <c r="A55" s="19" t="s">
        <v>368</v>
      </c>
      <c r="B55" s="19" t="s">
        <v>155</v>
      </c>
      <c r="C55" s="19" t="s">
        <v>369</v>
      </c>
      <c r="D55" s="19" t="s">
        <v>107</v>
      </c>
      <c r="E55" s="19" t="s">
        <v>370</v>
      </c>
      <c r="F55" s="19" t="s">
        <v>371</v>
      </c>
      <c r="G55" s="19"/>
      <c r="H55" s="19" t="s">
        <v>160</v>
      </c>
      <c r="I55" s="19"/>
      <c r="J55" s="19"/>
      <c r="K55" s="21">
        <f>IF(C55="","",IFERROR(INT(LEFT(C55&amp;"",FIND(".",C55&amp;".")-1)*1),""))</f>
      </c>
    </row>
    <row r="56" spans="1:11" x14ac:dyDescent="0.25">
      <c r="A56" s="19" t="s">
        <v>372</v>
      </c>
      <c r="B56" s="19" t="s">
        <v>155</v>
      </c>
      <c r="C56" s="19" t="s">
        <v>369</v>
      </c>
      <c r="D56" s="19" t="s">
        <v>107</v>
      </c>
      <c r="E56" s="19" t="s">
        <v>373</v>
      </c>
      <c r="F56" s="19" t="s">
        <v>374</v>
      </c>
      <c r="G56" s="19"/>
      <c r="H56" s="19" t="s">
        <v>160</v>
      </c>
      <c r="I56" s="19"/>
      <c r="J56" s="19"/>
      <c r="K56" s="21">
        <f>IF(C56="","",IFERROR(INT(LEFT(C56&amp;"",FIND(".",C56&amp;".")-1)*1),""))</f>
      </c>
    </row>
    <row r="57" spans="1:11" x14ac:dyDescent="0.25">
      <c r="A57" s="19" t="s">
        <v>375</v>
      </c>
      <c r="B57" s="19" t="s">
        <v>155</v>
      </c>
      <c r="C57" s="19" t="s">
        <v>369</v>
      </c>
      <c r="D57" s="19" t="s">
        <v>107</v>
      </c>
      <c r="E57" s="19" t="s">
        <v>376</v>
      </c>
      <c r="F57" s="19" t="s">
        <v>377</v>
      </c>
      <c r="G57" s="19"/>
      <c r="H57" s="19" t="s">
        <v>160</v>
      </c>
      <c r="I57" s="19"/>
      <c r="J57" s="19"/>
      <c r="K57" s="21">
        <f>IF(C57="","",IFERROR(INT(LEFT(C57&amp;"",FIND(".",C57&amp;".")-1)*1),""))</f>
      </c>
    </row>
    <row r="58" spans="1:11" x14ac:dyDescent="0.25">
      <c r="A58" s="19" t="s">
        <v>378</v>
      </c>
      <c r="B58" s="19" t="s">
        <v>155</v>
      </c>
      <c r="C58" s="19" t="s">
        <v>379</v>
      </c>
      <c r="D58" s="19" t="s">
        <v>380</v>
      </c>
      <c r="E58" s="19" t="s">
        <v>381</v>
      </c>
      <c r="F58" s="19" t="s">
        <v>382</v>
      </c>
      <c r="G58" s="19"/>
      <c r="H58" s="19" t="s">
        <v>160</v>
      </c>
      <c r="I58" s="19"/>
      <c r="J58" s="19"/>
      <c r="K58" s="21">
        <f>IF(C58="","",IFERROR(INT(LEFT(C58&amp;"",FIND(".",C58&amp;".")-1)*1),""))</f>
      </c>
    </row>
    <row r="59" spans="1:11" x14ac:dyDescent="0.25">
      <c r="A59" s="19" t="s">
        <v>383</v>
      </c>
      <c r="B59" s="19" t="s">
        <v>155</v>
      </c>
      <c r="C59" s="19" t="s">
        <v>379</v>
      </c>
      <c r="D59" s="19" t="s">
        <v>380</v>
      </c>
      <c r="E59" s="19" t="s">
        <v>384</v>
      </c>
      <c r="F59" s="19" t="s">
        <v>385</v>
      </c>
      <c r="G59" s="19"/>
      <c r="H59" s="19" t="s">
        <v>160</v>
      </c>
      <c r="I59" s="19"/>
      <c r="J59" s="19"/>
      <c r="K59" s="21">
        <f>IF(C59="","",IFERROR(INT(LEFT(C59&amp;"",FIND(".",C59&amp;".")-1)*1),""))</f>
      </c>
    </row>
    <row r="60" spans="1:11" x14ac:dyDescent="0.25">
      <c r="A60" s="19" t="s">
        <v>386</v>
      </c>
      <c r="B60" s="19" t="s">
        <v>155</v>
      </c>
      <c r="C60" s="19" t="s">
        <v>387</v>
      </c>
      <c r="D60" s="19" t="s">
        <v>388</v>
      </c>
      <c r="E60" s="19" t="s">
        <v>389</v>
      </c>
      <c r="F60" s="19" t="s">
        <v>390</v>
      </c>
      <c r="G60" s="19"/>
      <c r="H60" s="19" t="s">
        <v>160</v>
      </c>
      <c r="I60" s="19"/>
      <c r="J60" s="19"/>
      <c r="K60" s="21">
        <f>IF(C60="","",IFERROR(INT(LEFT(C60&amp;"",FIND(".",C60&amp;".")-1)*1),""))</f>
      </c>
    </row>
    <row r="61" spans="1:11" x14ac:dyDescent="0.25">
      <c r="A61" s="19" t="s">
        <v>391</v>
      </c>
      <c r="B61" s="19" t="s">
        <v>155</v>
      </c>
      <c r="C61" s="19" t="s">
        <v>392</v>
      </c>
      <c r="D61" s="19" t="s">
        <v>52</v>
      </c>
      <c r="E61" s="19" t="s">
        <v>393</v>
      </c>
      <c r="F61" s="19" t="s">
        <v>394</v>
      </c>
      <c r="G61" s="19"/>
      <c r="H61" s="19" t="s">
        <v>160</v>
      </c>
      <c r="I61" s="19"/>
      <c r="J61" s="19"/>
      <c r="K61" s="21">
        <f>IF(C61="","",IFERROR(INT(LEFT(C61&amp;"",FIND(".",C61&amp;".")-1)*1),""))</f>
      </c>
    </row>
    <row r="62" spans="1:11" x14ac:dyDescent="0.25">
      <c r="A62" s="19" t="s">
        <v>395</v>
      </c>
      <c r="B62" s="19" t="s">
        <v>155</v>
      </c>
      <c r="C62" s="19" t="s">
        <v>392</v>
      </c>
      <c r="D62" s="19" t="s">
        <v>396</v>
      </c>
      <c r="E62" s="19" t="s">
        <v>397</v>
      </c>
      <c r="F62" s="19" t="s">
        <v>398</v>
      </c>
      <c r="G62" s="19"/>
      <c r="H62" s="19" t="s">
        <v>160</v>
      </c>
      <c r="I62" s="19"/>
      <c r="J62" s="19"/>
      <c r="K62" s="21">
        <f>IF(C62="","",IFERROR(INT(LEFT(C62&amp;"",FIND(".",C62&amp;".")-1)*1),""))</f>
      </c>
    </row>
    <row r="63" spans="1:11" x14ac:dyDescent="0.25">
      <c r="A63" s="19" t="s">
        <v>399</v>
      </c>
      <c r="B63" s="19" t="s">
        <v>155</v>
      </c>
      <c r="C63" s="19" t="s">
        <v>392</v>
      </c>
      <c r="D63" s="19" t="s">
        <v>400</v>
      </c>
      <c r="E63" s="19" t="s">
        <v>401</v>
      </c>
      <c r="F63" s="19" t="s">
        <v>402</v>
      </c>
      <c r="G63" s="19"/>
      <c r="H63" s="19" t="s">
        <v>160</v>
      </c>
      <c r="I63" s="19"/>
      <c r="J63" s="19"/>
      <c r="K63" s="21">
        <f>IF(C63="","",IFERROR(INT(LEFT(C63&amp;"",FIND(".",C63&amp;".")-1)*1),""))</f>
      </c>
    </row>
    <row r="64" spans="1:11" x14ac:dyDescent="0.25">
      <c r="A64" s="19" t="s">
        <v>403</v>
      </c>
      <c r="B64" s="19" t="s">
        <v>155</v>
      </c>
      <c r="C64" s="19" t="s">
        <v>404</v>
      </c>
      <c r="D64" s="19" t="s">
        <v>405</v>
      </c>
      <c r="E64" s="19" t="s">
        <v>406</v>
      </c>
      <c r="F64" s="19" t="s">
        <v>407</v>
      </c>
      <c r="G64" s="19"/>
      <c r="H64" s="19" t="s">
        <v>160</v>
      </c>
      <c r="I64" s="19"/>
      <c r="J64" s="19"/>
      <c r="K64" s="21">
        <f>IF(C64="","",IFERROR(INT(LEFT(C64&amp;"",FIND(".",C64&amp;".")-1)*1),""))</f>
      </c>
    </row>
    <row r="65" spans="1:11" x14ac:dyDescent="0.2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21">
        <f>IF(C65="","",IFERROR(INT(LEFT(C65&amp;"",FIND(".",C65&amp;".")-1)*1),""))</f>
      </c>
    </row>
    <row r="66" spans="1:11" x14ac:dyDescent="0.2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21">
        <f>IF(C66="","",IFERROR(INT(LEFT(C66&amp;"",FIND(".",C66&amp;".")-1)*1),""))</f>
      </c>
    </row>
    <row r="67" spans="1:11" x14ac:dyDescent="0.2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21">
        <f>IF(C67="","",IFERROR(INT(LEFT(C67&amp;"",FIND(".",C67&amp;".")-1)*1),""))</f>
      </c>
    </row>
    <row r="68" spans="1:11" x14ac:dyDescent="0.2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21">
        <f>IF(C68="","",IFERROR(INT(LEFT(C68&amp;"",FIND(".",C68&amp;".")-1)*1),""))</f>
      </c>
    </row>
    <row r="69" spans="1:11" x14ac:dyDescent="0.2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21">
        <f>IF(C69="","",IFERROR(INT(LEFT(C69&amp;"",FIND(".",C69&amp;".")-1)*1),""))</f>
      </c>
    </row>
    <row r="70" spans="1:11" x14ac:dyDescent="0.2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21">
        <f>IF(C70="","",IFERROR(INT(LEFT(C70&amp;"",FIND(".",C70&amp;".")-1)*1),""))</f>
      </c>
    </row>
    <row r="71" spans="1:11" x14ac:dyDescent="0.2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21">
        <f>IF(C71="","",IFERROR(INT(LEFT(C71&amp;"",FIND(".",C71&amp;".")-1)*1),""))</f>
      </c>
    </row>
    <row r="72" spans="1:11" x14ac:dyDescent="0.2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21">
        <f>IF(C72="","",IFERROR(INT(LEFT(C72&amp;"",FIND(".",C72&amp;".")-1)*1),""))</f>
      </c>
    </row>
    <row r="73" spans="1:11" x14ac:dyDescent="0.2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21">
        <f>IF(C73="","",IFERROR(INT(LEFT(C73&amp;"",FIND(".",C73&amp;".")-1)*1),""))</f>
      </c>
    </row>
    <row r="74" spans="1:11" x14ac:dyDescent="0.2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21">
        <f>IF(C74="","",IFERROR(INT(LEFT(C74&amp;"",FIND(".",C74&amp;".")-1)*1),""))</f>
      </c>
    </row>
    <row r="75" spans="1:11" x14ac:dyDescent="0.2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21">
        <f>IF(C75="","",IFERROR(INT(LEFT(C75&amp;"",FIND(".",C75&amp;".")-1)*1),""))</f>
      </c>
    </row>
    <row r="76" spans="1:11" x14ac:dyDescent="0.2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21">
        <f>IF(C76="","",IFERROR(INT(LEFT(C76&amp;"",FIND(".",C76&amp;".")-1)*1),""))</f>
      </c>
    </row>
    <row r="77" spans="1:11" x14ac:dyDescent="0.2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21">
        <f>IF(C77="","",IFERROR(INT(LEFT(C77&amp;"",FIND(".",C77&amp;".")-1)*1),""))</f>
      </c>
    </row>
    <row r="78" spans="1:11" x14ac:dyDescent="0.2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21">
        <f>IF(C78="","",IFERROR(INT(LEFT(C78&amp;"",FIND(".",C78&amp;".")-1)*1),""))</f>
      </c>
    </row>
    <row r="79" spans="1:11" x14ac:dyDescent="0.2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21">
        <f>IF(C79="","",IFERROR(INT(LEFT(C79&amp;"",FIND(".",C79&amp;".")-1)*1),""))</f>
      </c>
    </row>
    <row r="80" spans="1:11" x14ac:dyDescent="0.2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21">
        <f>IF(C80="","",IFERROR(INT(LEFT(C80&amp;"",FIND(".",C80&amp;".")-1)*1),""))</f>
      </c>
    </row>
    <row r="81" spans="1:11" x14ac:dyDescent="0.2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21">
        <f>IF(C81="","",IFERROR(INT(LEFT(C81&amp;"",FIND(".",C81&amp;".")-1)*1),""))</f>
      </c>
    </row>
    <row r="82" spans="1:11" x14ac:dyDescent="0.2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21">
        <f>IF(C82="","",IFERROR(INT(LEFT(C82&amp;"",FIND(".",C82&amp;".")-1)*1),""))</f>
      </c>
    </row>
    <row r="83" spans="1:11" x14ac:dyDescent="0.2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21">
        <f>IF(C83="","",IFERROR(INT(LEFT(C83&amp;"",FIND(".",C83&amp;".")-1)*1),""))</f>
      </c>
    </row>
    <row r="84" spans="1:11" x14ac:dyDescent="0.2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21">
        <f>IF(C84="","",IFERROR(INT(LEFT(C84&amp;"",FIND(".",C84&amp;".")-1)*1),""))</f>
      </c>
    </row>
    <row r="85" spans="1:11" x14ac:dyDescent="0.2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21">
        <f>IF(C85="","",IFERROR(INT(LEFT(C85&amp;"",FIND(".",C85&amp;".")-1)*1),""))</f>
      </c>
    </row>
    <row r="86" spans="1:11" x14ac:dyDescent="0.2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21">
        <f>IF(C86="","",IFERROR(INT(LEFT(C86&amp;"",FIND(".",C86&amp;".")-1)*1),""))</f>
      </c>
    </row>
    <row r="87" spans="1:11" x14ac:dyDescent="0.2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21">
        <f>IF(C87="","",IFERROR(INT(LEFT(C87&amp;"",FIND(".",C87&amp;".")-1)*1),""))</f>
      </c>
    </row>
    <row r="88" spans="1:11" x14ac:dyDescent="0.2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21">
        <f>IF(C88="","",IFERROR(INT(LEFT(C88&amp;"",FIND(".",C88&amp;".")-1)*1),""))</f>
      </c>
    </row>
    <row r="89" spans="1:11" x14ac:dyDescent="0.2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21">
        <f>IF(C89="","",IFERROR(INT(LEFT(C89&amp;"",FIND(".",C89&amp;".")-1)*1),""))</f>
      </c>
    </row>
    <row r="90" spans="1:11" x14ac:dyDescent="0.2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21">
        <f>IF(C90="","",IFERROR(INT(LEFT(C90&amp;"",FIND(".",C90&amp;".")-1)*1),""))</f>
      </c>
    </row>
    <row r="91" spans="1:11" x14ac:dyDescent="0.2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21">
        <f>IF(C91="","",IFERROR(INT(LEFT(C91&amp;"",FIND(".",C91&amp;".")-1)*1),""))</f>
      </c>
    </row>
    <row r="92" spans="1:11" x14ac:dyDescent="0.2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21">
        <f>IF(C92="","",IFERROR(INT(LEFT(C92&amp;"",FIND(".",C92&amp;".")-1)*1),""))</f>
      </c>
    </row>
    <row r="93" spans="1:11" x14ac:dyDescent="0.2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21">
        <f>IF(C93="","",IFERROR(INT(LEFT(C93&amp;"",FIND(".",C93&amp;".")-1)*1),""))</f>
      </c>
    </row>
    <row r="94" spans="1:11" x14ac:dyDescent="0.2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21">
        <f>IF(C94="","",IFERROR(INT(LEFT(C94&amp;"",FIND(".",C94&amp;".")-1)*1),""))</f>
      </c>
    </row>
    <row r="95" spans="1:11" x14ac:dyDescent="0.2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21">
        <f>IF(C95="","",IFERROR(INT(LEFT(C95&amp;"",FIND(".",C95&amp;".")-1)*1),""))</f>
      </c>
    </row>
    <row r="96" spans="1:11" x14ac:dyDescent="0.2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21">
        <f>IF(C96="","",IFERROR(INT(LEFT(C96&amp;"",FIND(".",C96&amp;".")-1)*1),""))</f>
      </c>
    </row>
    <row r="97" spans="1:11" x14ac:dyDescent="0.2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21">
        <f>IF(C97="","",IFERROR(INT(LEFT(C97&amp;"",FIND(".",C97&amp;".")-1)*1),""))</f>
      </c>
    </row>
    <row r="98" spans="1:11" x14ac:dyDescent="0.2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21">
        <f>IF(C98="","",IFERROR(INT(LEFT(C98&amp;"",FIND(".",C98&amp;".")-1)*1),""))</f>
      </c>
    </row>
    <row r="99" spans="1:11" x14ac:dyDescent="0.2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21">
        <f>IF(C99="","",IFERROR(INT(LEFT(C99&amp;"",FIND(".",C99&amp;".")-1)*1),""))</f>
      </c>
    </row>
    <row r="100" spans="1:11" x14ac:dyDescent="0.2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21">
        <f>IF(C100="","",IFERROR(INT(LEFT(C100&amp;"",FIND(".",C100&amp;".")-1)*1),""))</f>
      </c>
    </row>
    <row r="101" spans="1:11" x14ac:dyDescent="0.2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21">
        <f>IF(C101="","",IFERROR(INT(LEFT(C101&amp;"",FIND(".",C101&amp;".")-1)*1),""))</f>
      </c>
    </row>
    <row r="102" spans="1:11" x14ac:dyDescent="0.2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21">
        <f>IF(C102="","",IFERROR(INT(LEFT(C102&amp;"",FIND(".",C102&amp;".")-1)*1),""))</f>
      </c>
    </row>
    <row r="103" spans="1:11" x14ac:dyDescent="0.2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21">
        <f>IF(C103="","",IFERROR(INT(LEFT(C103&amp;"",FIND(".",C103&amp;".")-1)*1),""))</f>
      </c>
    </row>
    <row r="104" spans="1:11" x14ac:dyDescent="0.25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21">
        <f>IF(C104="","",IFERROR(INT(LEFT(C104&amp;"",FIND(".",C104&amp;".")-1)*1),""))</f>
      </c>
    </row>
    <row r="105" spans="1:11" x14ac:dyDescent="0.2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21">
        <f>IF(C105="","",IFERROR(INT(LEFT(C105&amp;"",FIND(".",C105&amp;".")-1)*1),""))</f>
      </c>
    </row>
    <row r="106" spans="1:11" x14ac:dyDescent="0.2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21">
        <f>IF(C106="","",IFERROR(INT(LEFT(C106&amp;"",FIND(".",C106&amp;".")-1)*1),""))</f>
      </c>
    </row>
    <row r="107" spans="1:11" x14ac:dyDescent="0.25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21">
        <f>IF(C107="","",IFERROR(INT(LEFT(C107&amp;"",FIND(".",C107&amp;".")-1)*1),""))</f>
      </c>
    </row>
    <row r="108" spans="1:11" x14ac:dyDescent="0.25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21">
        <f>IF(C108="","",IFERROR(INT(LEFT(C108&amp;"",FIND(".",C108&amp;".")-1)*1),""))</f>
      </c>
    </row>
    <row r="109" spans="1:11" x14ac:dyDescent="0.2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21">
        <f>IF(C109="","",IFERROR(INT(LEFT(C109&amp;"",FIND(".",C109&amp;".")-1)*1),""))</f>
      </c>
    </row>
    <row r="110" spans="1:11" x14ac:dyDescent="0.25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21">
        <f>IF(C110="","",IFERROR(INT(LEFT(C110&amp;"",FIND(".",C110&amp;".")-1)*1),""))</f>
      </c>
    </row>
    <row r="111" spans="1:11" x14ac:dyDescent="0.2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21">
        <f>IF(C111="","",IFERROR(INT(LEFT(C111&amp;"",FIND(".",C111&amp;".")-1)*1),""))</f>
      </c>
    </row>
    <row r="112" spans="1:11" x14ac:dyDescent="0.2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21">
        <f>IF(C112="","",IFERROR(INT(LEFT(C112&amp;"",FIND(".",C112&amp;".")-1)*1),""))</f>
      </c>
    </row>
    <row r="113" spans="1:11" x14ac:dyDescent="0.25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21">
        <f>IF(C113="","",IFERROR(INT(LEFT(C113&amp;"",FIND(".",C113&amp;".")-1)*1),""))</f>
      </c>
    </row>
    <row r="114" spans="1:11" x14ac:dyDescent="0.2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21">
        <f>IF(C114="","",IFERROR(INT(LEFT(C114&amp;"",FIND(".",C114&amp;".")-1)*1),""))</f>
      </c>
    </row>
    <row r="115" spans="1:11" x14ac:dyDescent="0.2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21">
        <f>IF(C115="","",IFERROR(INT(LEFT(C115&amp;"",FIND(".",C115&amp;".")-1)*1),""))</f>
      </c>
    </row>
    <row r="116" spans="1:11" x14ac:dyDescent="0.2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21">
        <f>IF(C116="","",IFERROR(INT(LEFT(C116&amp;"",FIND(".",C116&amp;".")-1)*1),""))</f>
      </c>
    </row>
    <row r="117" spans="1:11" x14ac:dyDescent="0.2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21">
        <f>IF(C117="","",IFERROR(INT(LEFT(C117&amp;"",FIND(".",C117&amp;".")-1)*1),""))</f>
      </c>
    </row>
    <row r="118" spans="1:11" x14ac:dyDescent="0.25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21">
        <f>IF(C118="","",IFERROR(INT(LEFT(C118&amp;"",FIND(".",C118&amp;".")-1)*1),""))</f>
      </c>
    </row>
    <row r="119" spans="1:11" x14ac:dyDescent="0.2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21">
        <f>IF(C119="","",IFERROR(INT(LEFT(C119&amp;"",FIND(".",C119&amp;".")-1)*1),""))</f>
      </c>
    </row>
    <row r="120" spans="1:11" x14ac:dyDescent="0.2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21">
        <f>IF(C120="","",IFERROR(INT(LEFT(C120&amp;"",FIND(".",C120&amp;".")-1)*1),""))</f>
      </c>
    </row>
    <row r="121" spans="1:11" x14ac:dyDescent="0.2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21">
        <f>IF(C121="","",IFERROR(INT(LEFT(C121&amp;"",FIND(".",C121&amp;".")-1)*1),""))</f>
      </c>
    </row>
    <row r="122" spans="1:11" x14ac:dyDescent="0.2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21">
        <f>IF(C122="","",IFERROR(INT(LEFT(C122&amp;"",FIND(".",C122&amp;".")-1)*1),""))</f>
      </c>
    </row>
    <row r="123" spans="1:11" x14ac:dyDescent="0.2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21">
        <f>IF(C123="","",IFERROR(INT(LEFT(C123&amp;"",FIND(".",C123&amp;".")-1)*1),""))</f>
      </c>
    </row>
    <row r="124" spans="1:11" x14ac:dyDescent="0.2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21">
        <f>IF(C124="","",IFERROR(INT(LEFT(C124&amp;"",FIND(".",C124&amp;".")-1)*1),""))</f>
      </c>
    </row>
    <row r="125" spans="1:11" x14ac:dyDescent="0.2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21">
        <f>IF(C125="","",IFERROR(INT(LEFT(C125&amp;"",FIND(".",C125&amp;".")-1)*1),""))</f>
      </c>
    </row>
    <row r="126" spans="1:1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21">
        <f>IF(C126="","",IFERROR(INT(LEFT(C126&amp;"",FIND(".",C126&amp;".")-1)*1),""))</f>
      </c>
    </row>
    <row r="127" spans="1:11" x14ac:dyDescent="0.2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21">
        <f>IF(C127="","",IFERROR(INT(LEFT(C127&amp;"",FIND(".",C127&amp;".")-1)*1),""))</f>
      </c>
    </row>
    <row r="128" spans="1:11" x14ac:dyDescent="0.25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21">
        <f>IF(C128="","",IFERROR(INT(LEFT(C128&amp;"",FIND(".",C128&amp;".")-1)*1),""))</f>
      </c>
    </row>
    <row r="129" spans="1:11" x14ac:dyDescent="0.2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21">
        <f>IF(C129="","",IFERROR(INT(LEFT(C129&amp;"",FIND(".",C129&amp;".")-1)*1),""))</f>
      </c>
    </row>
    <row r="130" spans="1:11" x14ac:dyDescent="0.25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21">
        <f>IF(C130="","",IFERROR(INT(LEFT(C130&amp;"",FIND(".",C130&amp;".")-1)*1),""))</f>
      </c>
    </row>
    <row r="131" spans="1:11" x14ac:dyDescent="0.25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21">
        <f>IF(C131="","",IFERROR(INT(LEFT(C131&amp;"",FIND(".",C131&amp;".")-1)*1),""))</f>
      </c>
    </row>
    <row r="132" spans="1:11" x14ac:dyDescent="0.25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21">
        <f>IF(C132="","",IFERROR(INT(LEFT(C132&amp;"",FIND(".",C132&amp;".")-1)*1),""))</f>
      </c>
    </row>
    <row r="133" spans="1:11" x14ac:dyDescent="0.25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21">
        <f>IF(C133="","",IFERROR(INT(LEFT(C133&amp;"",FIND(".",C133&amp;".")-1)*1),""))</f>
      </c>
    </row>
    <row r="134" spans="1:11" x14ac:dyDescent="0.2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21">
        <f>IF(C134="","",IFERROR(INT(LEFT(C134&amp;"",FIND(".",C134&amp;".")-1)*1),""))</f>
      </c>
    </row>
    <row r="135" spans="1:11" x14ac:dyDescent="0.25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21">
        <f>IF(C135="","",IFERROR(INT(LEFT(C135&amp;"",FIND(".",C135&amp;".")-1)*1),""))</f>
      </c>
    </row>
    <row r="136" spans="1:11" x14ac:dyDescent="0.25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21">
        <f>IF(C136="","",IFERROR(INT(LEFT(C136&amp;"",FIND(".",C136&amp;".")-1)*1),""))</f>
      </c>
    </row>
    <row r="137" spans="1:11" x14ac:dyDescent="0.2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21">
        <f>IF(C137="","",IFERROR(INT(LEFT(C137&amp;"",FIND(".",C137&amp;".")-1)*1),""))</f>
      </c>
    </row>
    <row r="138" spans="1:11" x14ac:dyDescent="0.25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21">
        <f>IF(C138="","",IFERROR(INT(LEFT(C138&amp;"",FIND(".",C138&amp;".")-1)*1),""))</f>
      </c>
    </row>
    <row r="139" spans="1:11" x14ac:dyDescent="0.25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21">
        <f>IF(C139="","",IFERROR(INT(LEFT(C139&amp;"",FIND(".",C139&amp;".")-1)*1),""))</f>
      </c>
    </row>
    <row r="140" spans="1:11" x14ac:dyDescent="0.2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21">
        <f>IF(C140="","",IFERROR(INT(LEFT(C140&amp;"",FIND(".",C140&amp;".")-1)*1),""))</f>
      </c>
    </row>
    <row r="141" spans="1:11" x14ac:dyDescent="0.25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21">
        <f>IF(C141="","",IFERROR(INT(LEFT(C141&amp;"",FIND(".",C141&amp;".")-1)*1),""))</f>
      </c>
    </row>
    <row r="142" spans="1:11" x14ac:dyDescent="0.25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21">
        <f>IF(C142="","",IFERROR(INT(LEFT(C142&amp;"",FIND(".",C142&amp;".")-1)*1),""))</f>
      </c>
    </row>
    <row r="143" spans="1:11" x14ac:dyDescent="0.25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21">
        <f>IF(C143="","",IFERROR(INT(LEFT(C143&amp;"",FIND(".",C143&amp;".")-1)*1),""))</f>
      </c>
    </row>
    <row r="144" spans="1:11" x14ac:dyDescent="0.25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21">
        <f>IF(C144="","",IFERROR(INT(LEFT(C144&amp;"",FIND(".",C144&amp;".")-1)*1),""))</f>
      </c>
    </row>
    <row r="145" spans="1:11" x14ac:dyDescent="0.25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21">
        <f>IF(C145="","",IFERROR(INT(LEFT(C145&amp;"",FIND(".",C145&amp;".")-1)*1),""))</f>
      </c>
    </row>
    <row r="146" spans="1:11" x14ac:dyDescent="0.25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21">
        <f>IF(C146="","",IFERROR(INT(LEFT(C146&amp;"",FIND(".",C146&amp;".")-1)*1),""))</f>
      </c>
    </row>
    <row r="147" spans="1:11" x14ac:dyDescent="0.25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21">
        <f>IF(C147="","",IFERROR(INT(LEFT(C147&amp;"",FIND(".",C147&amp;".")-1)*1),""))</f>
      </c>
    </row>
    <row r="148" spans="1:11" x14ac:dyDescent="0.25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21">
        <f>IF(C148="","",IFERROR(INT(LEFT(C148&amp;"",FIND(".",C148&amp;".")-1)*1),""))</f>
      </c>
    </row>
    <row r="149" spans="1:11" x14ac:dyDescent="0.2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21">
        <f>IF(C149="","",IFERROR(INT(LEFT(C149&amp;"",FIND(".",C149&amp;".")-1)*1),""))</f>
      </c>
    </row>
    <row r="150" spans="1:11" x14ac:dyDescent="0.25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21">
        <f>IF(C150="","",IFERROR(INT(LEFT(C150&amp;"",FIND(".",C150&amp;".")-1)*1),""))</f>
      </c>
    </row>
    <row r="151" spans="1:11" x14ac:dyDescent="0.25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21">
        <f>IF(C151="","",IFERROR(INT(LEFT(C151&amp;"",FIND(".",C151&amp;".")-1)*1),""))</f>
      </c>
    </row>
    <row r="152" spans="1:11" x14ac:dyDescent="0.25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21">
        <f>IF(C152="","",IFERROR(INT(LEFT(C152&amp;"",FIND(".",C152&amp;".")-1)*1),""))</f>
      </c>
    </row>
    <row r="153" spans="1:11" x14ac:dyDescent="0.25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21">
        <f>IF(C153="","",IFERROR(INT(LEFT(C153&amp;"",FIND(".",C153&amp;".")-1)*1),""))</f>
      </c>
    </row>
    <row r="154" spans="1:11" x14ac:dyDescent="0.25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21">
        <f>IF(C154="","",IFERROR(INT(LEFT(C154&amp;"",FIND(".",C154&amp;".")-1)*1),""))</f>
      </c>
    </row>
    <row r="155" spans="1:11" x14ac:dyDescent="0.25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21">
        <f>IF(C155="","",IFERROR(INT(LEFT(C155&amp;"",FIND(".",C155&amp;".")-1)*1),""))</f>
      </c>
    </row>
    <row r="156" spans="1:11" x14ac:dyDescent="0.25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21">
        <f>IF(C156="","",IFERROR(INT(LEFT(C156&amp;"",FIND(".",C156&amp;".")-1)*1),""))</f>
      </c>
    </row>
    <row r="157" spans="1:11" x14ac:dyDescent="0.25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21">
        <f>IF(C157="","",IFERROR(INT(LEFT(C157&amp;"",FIND(".",C157&amp;".")-1)*1),""))</f>
      </c>
    </row>
    <row r="158" spans="1:11" x14ac:dyDescent="0.25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21">
        <f>IF(C158="","",IFERROR(INT(LEFT(C158&amp;"",FIND(".",C158&amp;".")-1)*1),""))</f>
      </c>
    </row>
    <row r="159" spans="1:11" x14ac:dyDescent="0.25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21">
        <f>IF(C159="","",IFERROR(INT(LEFT(C159&amp;"",FIND(".",C159&amp;".")-1)*1),""))</f>
      </c>
    </row>
    <row r="160" spans="1:11" x14ac:dyDescent="0.25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21">
        <f>IF(C160="","",IFERROR(INT(LEFT(C160&amp;"",FIND(".",C160&amp;".")-1)*1),""))</f>
      </c>
    </row>
    <row r="161" spans="1:11" x14ac:dyDescent="0.25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21">
        <f>IF(C161="","",IFERROR(INT(LEFT(C161&amp;"",FIND(".",C161&amp;".")-1)*1),""))</f>
      </c>
    </row>
    <row r="162" spans="1:11" x14ac:dyDescent="0.25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21">
        <f>IF(C162="","",IFERROR(INT(LEFT(C162&amp;"",FIND(".",C162&amp;".")-1)*1),""))</f>
      </c>
    </row>
    <row r="163" spans="1:11" x14ac:dyDescent="0.25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21">
        <f>IF(C163="","",IFERROR(INT(LEFT(C163&amp;"",FIND(".",C163&amp;".")-1)*1),""))</f>
      </c>
    </row>
    <row r="164" spans="1:11" x14ac:dyDescent="0.25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21">
        <f>IF(C164="","",IFERROR(INT(LEFT(C164&amp;"",FIND(".",C164&amp;".")-1)*1),""))</f>
      </c>
    </row>
    <row r="165" spans="1:11" x14ac:dyDescent="0.25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21">
        <f>IF(C165="","",IFERROR(INT(LEFT(C165&amp;"",FIND(".",C165&amp;".")-1)*1),""))</f>
      </c>
    </row>
    <row r="166" spans="1:11" x14ac:dyDescent="0.25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21">
        <f>IF(C166="","",IFERROR(INT(LEFT(C166&amp;"",FIND(".",C166&amp;".")-1)*1),""))</f>
      </c>
    </row>
    <row r="167" spans="1:11" x14ac:dyDescent="0.25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21">
        <f>IF(C167="","",IFERROR(INT(LEFT(C167&amp;"",FIND(".",C167&amp;".")-1)*1),""))</f>
      </c>
    </row>
    <row r="168" spans="1:11" x14ac:dyDescent="0.25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21">
        <f>IF(C168="","",IFERROR(INT(LEFT(C168&amp;"",FIND(".",C168&amp;".")-1)*1),""))</f>
      </c>
    </row>
    <row r="169" spans="1:11" x14ac:dyDescent="0.25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21">
        <f>IF(C169="","",IFERROR(INT(LEFT(C169&amp;"",FIND(".",C169&amp;".")-1)*1),""))</f>
      </c>
    </row>
    <row r="170" spans="1:11" x14ac:dyDescent="0.2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21">
        <f>IF(C170="","",IFERROR(INT(LEFT(C170&amp;"",FIND(".",C170&amp;".")-1)*1),""))</f>
      </c>
    </row>
    <row r="171" spans="1:11" x14ac:dyDescent="0.2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21">
        <f>IF(C171="","",IFERROR(INT(LEFT(C171&amp;"",FIND(".",C171&amp;".")-1)*1),""))</f>
      </c>
    </row>
    <row r="172" spans="1:11" x14ac:dyDescent="0.2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21">
        <f>IF(C172="","",IFERROR(INT(LEFT(C172&amp;"",FIND(".",C172&amp;".")-1)*1),""))</f>
      </c>
    </row>
    <row r="173" spans="1:11" x14ac:dyDescent="0.2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21">
        <f>IF(C173="","",IFERROR(INT(LEFT(C173&amp;"",FIND(".",C173&amp;".")-1)*1),""))</f>
      </c>
    </row>
    <row r="174" spans="1:11" x14ac:dyDescent="0.25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21">
        <f>IF(C174="","",IFERROR(INT(LEFT(C174&amp;"",FIND(".",C174&amp;".")-1)*1),""))</f>
      </c>
    </row>
    <row r="175" spans="1:11" x14ac:dyDescent="0.2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21">
        <f>IF(C175="","",IFERROR(INT(LEFT(C175&amp;"",FIND(".",C175&amp;".")-1)*1),""))</f>
      </c>
    </row>
    <row r="176" spans="1:11" x14ac:dyDescent="0.2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21">
        <f>IF(C176="","",IFERROR(INT(LEFT(C176&amp;"",FIND(".",C176&amp;".")-1)*1),""))</f>
      </c>
    </row>
    <row r="177" spans="1:11" x14ac:dyDescent="0.2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21">
        <f>IF(C177="","",IFERROR(INT(LEFT(C177&amp;"",FIND(".",C177&amp;".")-1)*1),""))</f>
      </c>
    </row>
    <row r="178" spans="1:11" x14ac:dyDescent="0.2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21">
        <f>IF(C178="","",IFERROR(INT(LEFT(C178&amp;"",FIND(".",C178&amp;".")-1)*1),""))</f>
      </c>
    </row>
    <row r="179" spans="1:11" x14ac:dyDescent="0.2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21">
        <f>IF(C179="","",IFERROR(INT(LEFT(C179&amp;"",FIND(".",C179&amp;".")-1)*1),""))</f>
      </c>
    </row>
    <row r="180" spans="1:11" x14ac:dyDescent="0.2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21">
        <f>IF(C180="","",IFERROR(INT(LEFT(C180&amp;"",FIND(".",C180&amp;".")-1)*1),""))</f>
      </c>
    </row>
    <row r="181" spans="1:11" x14ac:dyDescent="0.2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21">
        <f>IF(C181="","",IFERROR(INT(LEFT(C181&amp;"",FIND(".",C181&amp;".")-1)*1),""))</f>
      </c>
    </row>
    <row r="182" spans="1:11" x14ac:dyDescent="0.2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21">
        <f>IF(C182="","",IFERROR(INT(LEFT(C182&amp;"",FIND(".",C182&amp;".")-1)*1),""))</f>
      </c>
    </row>
    <row r="183" spans="1:11" x14ac:dyDescent="0.2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21">
        <f>IF(C183="","",IFERROR(INT(LEFT(C183&amp;"",FIND(".",C183&amp;".")-1)*1),""))</f>
      </c>
    </row>
    <row r="184" spans="1:11" x14ac:dyDescent="0.25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21">
        <f>IF(C184="","",IFERROR(INT(LEFT(C184&amp;"",FIND(".",C184&amp;".")-1)*1),""))</f>
      </c>
    </row>
    <row r="185" spans="1:11" x14ac:dyDescent="0.2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21">
        <f>IF(C185="","",IFERROR(INT(LEFT(C185&amp;"",FIND(".",C185&amp;".")-1)*1),""))</f>
      </c>
    </row>
    <row r="186" spans="1:11" x14ac:dyDescent="0.25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21">
        <f>IF(C186="","",IFERROR(INT(LEFT(C186&amp;"",FIND(".",C186&amp;".")-1)*1),""))</f>
      </c>
    </row>
    <row r="187" spans="1:11" x14ac:dyDescent="0.25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21">
        <f>IF(C187="","",IFERROR(INT(LEFT(C187&amp;"",FIND(".",C187&amp;".")-1)*1),""))</f>
      </c>
    </row>
    <row r="188" spans="1:11" x14ac:dyDescent="0.25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21">
        <f>IF(C188="","",IFERROR(INT(LEFT(C188&amp;"",FIND(".",C188&amp;".")-1)*1),""))</f>
      </c>
    </row>
    <row r="189" spans="1:11" x14ac:dyDescent="0.2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21">
        <f>IF(C189="","",IFERROR(INT(LEFT(C189&amp;"",FIND(".",C189&amp;".")-1)*1),""))</f>
      </c>
    </row>
    <row r="190" spans="1:11" x14ac:dyDescent="0.2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21">
        <f>IF(C190="","",IFERROR(INT(LEFT(C190&amp;"",FIND(".",C190&amp;".")-1)*1),""))</f>
      </c>
    </row>
    <row r="191" spans="1:11" x14ac:dyDescent="0.25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21">
        <f>IF(C191="","",IFERROR(INT(LEFT(C191&amp;"",FIND(".",C191&amp;".")-1)*1),""))</f>
      </c>
    </row>
    <row r="192" spans="1:11" x14ac:dyDescent="0.2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21">
        <f>IF(C192="","",IFERROR(INT(LEFT(C192&amp;"",FIND(".",C192&amp;".")-1)*1),""))</f>
      </c>
    </row>
    <row r="193" spans="1:11" x14ac:dyDescent="0.25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21">
        <f>IF(C193="","",IFERROR(INT(LEFT(C193&amp;"",FIND(".",C193&amp;".")-1)*1),""))</f>
      </c>
    </row>
    <row r="194" spans="1:11" x14ac:dyDescent="0.25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21">
        <f>IF(C194="","",IFERROR(INT(LEFT(C194&amp;"",FIND(".",C194&amp;".")-1)*1),""))</f>
      </c>
    </row>
    <row r="195" spans="1:11" x14ac:dyDescent="0.2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21">
        <f>IF(C195="","",IFERROR(INT(LEFT(C195&amp;"",FIND(".",C195&amp;".")-1)*1),""))</f>
      </c>
    </row>
    <row r="196" spans="1:11" x14ac:dyDescent="0.2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21">
        <f>IF(C196="","",IFERROR(INT(LEFT(C196&amp;"",FIND(".",C196&amp;".")-1)*1),""))</f>
      </c>
    </row>
    <row r="197" spans="1:11" x14ac:dyDescent="0.2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21">
        <f>IF(C197="","",IFERROR(INT(LEFT(C197&amp;"",FIND(".",C197&amp;".")-1)*1),""))</f>
      </c>
    </row>
    <row r="198" spans="1:11" x14ac:dyDescent="0.2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21">
        <f>IF(C198="","",IFERROR(INT(LEFT(C198&amp;"",FIND(".",C198&amp;".")-1)*1),""))</f>
      </c>
    </row>
    <row r="199" spans="1:11" x14ac:dyDescent="0.2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21">
        <f>IF(C199="","",IFERROR(INT(LEFT(C199&amp;"",FIND(".",C199&amp;".")-1)*1),""))</f>
      </c>
    </row>
    <row r="200" spans="1:11" x14ac:dyDescent="0.2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21">
        <f>IF(C200="","",IFERROR(INT(LEFT(C200&amp;"",FIND(".",C200&amp;".")-1)*1),""))</f>
      </c>
    </row>
  </sheetData>
  <autoFilter ref="A4:K4"/>
  <conditionalFormatting sqref="H5:H200">
    <cfRule type="cellIs" dxfId="0" priority="1" operator="equal">
      <formula>"Conforme"</formula>
    </cfRule>
    <cfRule type="cellIs" dxfId="1" priority="2" operator="equal">
      <formula>"Observación"</formula>
    </cfRule>
    <cfRule type="cellIs" dxfId="2" priority="3" operator="equal">
      <formula>"No conformidad"</formula>
    </cfRule>
    <cfRule type="cellIs" dxfId="3" priority="4" operator="equal">
      <formula>"Oportunidad de mejora"</formula>
    </cfRule>
    <cfRule type="cellIs" dxfId="4" priority="5" operator="equal">
      <formula>"No aplica"</formula>
    </cfRule>
  </conditionalFormatting>
  <dataValidations count="4">
    <dataValidation type="list" allowBlank="1" showErrorMessage="1" errorTitle="Valor no válido" error="Elige un valor de la lista." sqref="B10:B200">
      <formula1>"Ambas,ISO 9001:2015,ISO 9001:2026,Buena práctica"</formula1>
    </dataValidation>
    <dataValidation type="list" allowBlank="1" showErrorMessage="1" errorTitle="Valor no válido" error="Elige un valor de la lista." sqref="B5:B200">
      <formula1>"Ambas,ISO 9001:2015,ISO 9001:2026,Buena práctica"</formula1>
    </dataValidation>
    <dataValidation type="list" allowBlank="1" showErrorMessage="1" errorTitle="Valor no válido" error="Elige un valor de la lista." sqref="H10:H200">
      <formula1>"No evaluado,Conforme,Observación,No conformidad,Oportunidad de mejora,No aplica"</formula1>
    </dataValidation>
    <dataValidation type="list" allowBlank="1" showErrorMessage="1" errorTitle="Valor no válido" error="Elige un valor de la lista." sqref="H5:H200">
      <formula1>"No evaluado,Conforme,Observación,No conformidad,Oportunidad de mejora,No aplica"</formula1>
    </dataValidation>
  </dataValidations>
  <pageSetup paperSize="9" orientation="landscape" fitToWidth="1" fitToHeight="0"/>
  <headerFooter>
    <oddFooter>&amp;LLista de comprobación&amp;CQualitySupport · v2026.1&amp;R&amp;P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1" customWidth="1"/>
    <col min="3" max="3" width="16" customWidth="1"/>
    <col min="4" max="4" width="34" customWidth="1"/>
    <col min="5" max="5" width="14" customWidth="1"/>
    <col min="6" max="6" width="16" customWidth="1"/>
    <col min="7" max="7" width="20" customWidth="1"/>
    <col min="8" max="8" width="36" customWidth="1"/>
  </cols>
  <sheetData>
    <row r="1" spans="1:1" x14ac:dyDescent="0.25">
      <c r="A1" s="1" t="s">
        <v>29</v>
      </c>
    </row>
    <row r="2" spans="1:1" x14ac:dyDescent="0.25">
      <c r="A2" s="2" t="s">
        <v>408</v>
      </c>
    </row>
    <row r="3" spans="1:1" x14ac:dyDescent="0.25">
      <c r="A3" s="3" t="s">
        <v>2</v>
      </c>
    </row>
    <row r="4" ht="30" customHeight="1" spans="1:8" x14ac:dyDescent="0.25">
      <c r="A4" s="18" t="s">
        <v>409</v>
      </c>
      <c r="B4" s="18" t="s">
        <v>410</v>
      </c>
      <c r="C4" s="18" t="s">
        <v>106</v>
      </c>
      <c r="D4" s="18" t="s">
        <v>411</v>
      </c>
      <c r="E4" s="18" t="s">
        <v>412</v>
      </c>
      <c r="F4" s="18" t="s">
        <v>413</v>
      </c>
      <c r="G4" s="18" t="s">
        <v>414</v>
      </c>
      <c r="H4" s="18" t="s">
        <v>415</v>
      </c>
    </row>
    <row r="5" spans="1:8" x14ac:dyDescent="0.25">
      <c r="A5" s="19"/>
      <c r="B5" s="19"/>
      <c r="C5" s="19"/>
      <c r="D5" s="19"/>
      <c r="E5" s="19"/>
      <c r="F5" s="19"/>
      <c r="G5" s="19"/>
      <c r="H5" s="19"/>
    </row>
    <row r="6" spans="1:8" x14ac:dyDescent="0.25">
      <c r="A6" s="19"/>
      <c r="B6" s="19"/>
      <c r="C6" s="19"/>
      <c r="D6" s="19"/>
      <c r="E6" s="19"/>
      <c r="F6" s="19"/>
      <c r="G6" s="19"/>
      <c r="H6" s="19"/>
    </row>
    <row r="7" spans="1:8" x14ac:dyDescent="0.25">
      <c r="A7" s="19"/>
      <c r="B7" s="19"/>
      <c r="C7" s="19"/>
      <c r="D7" s="19"/>
      <c r="E7" s="19"/>
      <c r="F7" s="19"/>
      <c r="G7" s="19"/>
      <c r="H7" s="19"/>
    </row>
    <row r="8" spans="1:8" x14ac:dyDescent="0.25">
      <c r="A8" s="19"/>
      <c r="B8" s="19"/>
      <c r="C8" s="19"/>
      <c r="D8" s="19"/>
      <c r="E8" s="19"/>
      <c r="F8" s="19"/>
      <c r="G8" s="19"/>
      <c r="H8" s="19"/>
    </row>
    <row r="9" spans="1:8" x14ac:dyDescent="0.25">
      <c r="A9" s="19"/>
      <c r="B9" s="19"/>
      <c r="C9" s="19"/>
      <c r="D9" s="19"/>
      <c r="E9" s="19"/>
      <c r="F9" s="19"/>
      <c r="G9" s="19"/>
      <c r="H9" s="19"/>
    </row>
    <row r="10" spans="1:8" x14ac:dyDescent="0.25">
      <c r="A10" s="19"/>
      <c r="B10" s="19"/>
      <c r="C10" s="19"/>
      <c r="D10" s="19"/>
      <c r="E10" s="19"/>
      <c r="F10" s="19"/>
      <c r="G10" s="19"/>
      <c r="H10" s="19"/>
    </row>
    <row r="11" spans="1:8" x14ac:dyDescent="0.25">
      <c r="A11" s="19"/>
      <c r="B11" s="19"/>
      <c r="C11" s="19"/>
      <c r="D11" s="19"/>
      <c r="E11" s="19"/>
      <c r="F11" s="19"/>
      <c r="G11" s="19"/>
      <c r="H11" s="19"/>
    </row>
    <row r="12" spans="1:8" x14ac:dyDescent="0.25">
      <c r="A12" s="19"/>
      <c r="B12" s="19"/>
      <c r="C12" s="19"/>
      <c r="D12" s="19"/>
      <c r="E12" s="19"/>
      <c r="F12" s="19"/>
      <c r="G12" s="19"/>
      <c r="H12" s="19"/>
    </row>
    <row r="13" spans="1:8" x14ac:dyDescent="0.25">
      <c r="A13" s="19"/>
      <c r="B13" s="19"/>
      <c r="C13" s="19"/>
      <c r="D13" s="19"/>
      <c r="E13" s="19"/>
      <c r="F13" s="19"/>
      <c r="G13" s="19"/>
      <c r="H13" s="19"/>
    </row>
    <row r="14" spans="1:8" x14ac:dyDescent="0.25">
      <c r="A14" s="19"/>
      <c r="B14" s="19"/>
      <c r="C14" s="19"/>
      <c r="D14" s="19"/>
      <c r="E14" s="19"/>
      <c r="F14" s="19"/>
      <c r="G14" s="19"/>
      <c r="H14" s="19"/>
    </row>
    <row r="15" spans="1:8" x14ac:dyDescent="0.25">
      <c r="A15" s="19"/>
      <c r="B15" s="19"/>
      <c r="C15" s="19"/>
      <c r="D15" s="19"/>
      <c r="E15" s="19"/>
      <c r="F15" s="19"/>
      <c r="G15" s="19"/>
      <c r="H15" s="19"/>
    </row>
    <row r="16" spans="1:8" x14ac:dyDescent="0.25">
      <c r="A16" s="19"/>
      <c r="B16" s="19"/>
      <c r="C16" s="19"/>
      <c r="D16" s="19"/>
      <c r="E16" s="19"/>
      <c r="F16" s="19"/>
      <c r="G16" s="19"/>
      <c r="H16" s="19"/>
    </row>
    <row r="17" spans="1:8" x14ac:dyDescent="0.25">
      <c r="A17" s="19"/>
      <c r="B17" s="19"/>
      <c r="C17" s="19"/>
      <c r="D17" s="19"/>
      <c r="E17" s="19"/>
      <c r="F17" s="19"/>
      <c r="G17" s="19"/>
      <c r="H17" s="19"/>
    </row>
    <row r="18" spans="1:8" x14ac:dyDescent="0.25">
      <c r="A18" s="19"/>
      <c r="B18" s="19"/>
      <c r="C18" s="19"/>
      <c r="D18" s="19"/>
      <c r="E18" s="19"/>
      <c r="F18" s="19"/>
      <c r="G18" s="19"/>
      <c r="H18" s="19"/>
    </row>
    <row r="19" spans="1:8" x14ac:dyDescent="0.25">
      <c r="A19" s="19"/>
      <c r="B19" s="19"/>
      <c r="C19" s="19"/>
      <c r="D19" s="19"/>
      <c r="E19" s="19"/>
      <c r="F19" s="19"/>
      <c r="G19" s="19"/>
      <c r="H19" s="19"/>
    </row>
    <row r="20" spans="1:8" x14ac:dyDescent="0.25">
      <c r="A20" s="19"/>
      <c r="B20" s="19"/>
      <c r="C20" s="19"/>
      <c r="D20" s="19"/>
      <c r="E20" s="19"/>
      <c r="F20" s="19"/>
      <c r="G20" s="19"/>
      <c r="H20" s="19"/>
    </row>
    <row r="21" spans="1:8" x14ac:dyDescent="0.25">
      <c r="A21" s="19"/>
      <c r="B21" s="19"/>
      <c r="C21" s="19"/>
      <c r="D21" s="19"/>
      <c r="E21" s="19"/>
      <c r="F21" s="19"/>
      <c r="G21" s="19"/>
      <c r="H21" s="19"/>
    </row>
    <row r="22" spans="1:8" x14ac:dyDescent="0.25">
      <c r="A22" s="19"/>
      <c r="B22" s="19"/>
      <c r="C22" s="19"/>
      <c r="D22" s="19"/>
      <c r="E22" s="19"/>
      <c r="F22" s="19"/>
      <c r="G22" s="19"/>
      <c r="H22" s="19"/>
    </row>
    <row r="23" spans="1:8" x14ac:dyDescent="0.25">
      <c r="A23" s="19"/>
      <c r="B23" s="19"/>
      <c r="C23" s="19"/>
      <c r="D23" s="19"/>
      <c r="E23" s="19"/>
      <c r="F23" s="19"/>
      <c r="G23" s="19"/>
      <c r="H23" s="19"/>
    </row>
    <row r="24" spans="1:8" x14ac:dyDescent="0.25">
      <c r="A24" s="19"/>
      <c r="B24" s="19"/>
      <c r="C24" s="19"/>
      <c r="D24" s="19"/>
      <c r="E24" s="19"/>
      <c r="F24" s="19"/>
      <c r="G24" s="19"/>
      <c r="H24" s="19"/>
    </row>
    <row r="25" spans="1:8" x14ac:dyDescent="0.25">
      <c r="A25" s="19"/>
      <c r="B25" s="19"/>
      <c r="C25" s="19"/>
      <c r="D25" s="19"/>
      <c r="E25" s="19"/>
      <c r="F25" s="19"/>
      <c r="G25" s="19"/>
      <c r="H25" s="19"/>
    </row>
    <row r="26" spans="1:8" x14ac:dyDescent="0.25">
      <c r="A26" s="19"/>
      <c r="B26" s="19"/>
      <c r="C26" s="19"/>
      <c r="D26" s="19"/>
      <c r="E26" s="19"/>
      <c r="F26" s="19"/>
      <c r="G26" s="19"/>
      <c r="H26" s="19"/>
    </row>
    <row r="27" spans="1:8" x14ac:dyDescent="0.25">
      <c r="A27" s="19"/>
      <c r="B27" s="19"/>
      <c r="C27" s="19"/>
      <c r="D27" s="19"/>
      <c r="E27" s="19"/>
      <c r="F27" s="19"/>
      <c r="G27" s="19"/>
      <c r="H27" s="19"/>
    </row>
    <row r="28" spans="1:8" x14ac:dyDescent="0.25">
      <c r="A28" s="19"/>
      <c r="B28" s="19"/>
      <c r="C28" s="19"/>
      <c r="D28" s="19"/>
      <c r="E28" s="19"/>
      <c r="F28" s="19"/>
      <c r="G28" s="19"/>
      <c r="H28" s="19"/>
    </row>
    <row r="29" spans="1:8" x14ac:dyDescent="0.25">
      <c r="A29" s="19"/>
      <c r="B29" s="19"/>
      <c r="C29" s="19"/>
      <c r="D29" s="19"/>
      <c r="E29" s="19"/>
      <c r="F29" s="19"/>
      <c r="G29" s="19"/>
      <c r="H29" s="19"/>
    </row>
    <row r="30" spans="1:8" x14ac:dyDescent="0.25">
      <c r="A30" s="19"/>
      <c r="B30" s="19"/>
      <c r="C30" s="19"/>
      <c r="D30" s="19"/>
      <c r="E30" s="19"/>
      <c r="F30" s="19"/>
      <c r="G30" s="19"/>
      <c r="H30" s="19"/>
    </row>
    <row r="31" spans="1:8" x14ac:dyDescent="0.25">
      <c r="A31" s="19"/>
      <c r="B31" s="19"/>
      <c r="C31" s="19"/>
      <c r="D31" s="19"/>
      <c r="E31" s="19"/>
      <c r="F31" s="19"/>
      <c r="G31" s="19"/>
      <c r="H31" s="19"/>
    </row>
    <row r="32" spans="1:8" x14ac:dyDescent="0.25">
      <c r="A32" s="19"/>
      <c r="B32" s="19"/>
      <c r="C32" s="19"/>
      <c r="D32" s="19"/>
      <c r="E32" s="19"/>
      <c r="F32" s="19"/>
      <c r="G32" s="19"/>
      <c r="H32" s="19"/>
    </row>
    <row r="33" spans="1:8" x14ac:dyDescent="0.25">
      <c r="A33" s="19"/>
      <c r="B33" s="19"/>
      <c r="C33" s="19"/>
      <c r="D33" s="19"/>
      <c r="E33" s="19"/>
      <c r="F33" s="19"/>
      <c r="G33" s="19"/>
      <c r="H33" s="19"/>
    </row>
    <row r="34" spans="1:8" x14ac:dyDescent="0.25">
      <c r="A34" s="19"/>
      <c r="B34" s="19"/>
      <c r="C34" s="19"/>
      <c r="D34" s="19"/>
      <c r="E34" s="19"/>
      <c r="F34" s="19"/>
      <c r="G34" s="19"/>
      <c r="H34" s="19"/>
    </row>
    <row r="35" spans="1:8" x14ac:dyDescent="0.25">
      <c r="A35" s="19"/>
      <c r="B35" s="19"/>
      <c r="C35" s="19"/>
      <c r="D35" s="19"/>
      <c r="E35" s="19"/>
      <c r="F35" s="19"/>
      <c r="G35" s="19"/>
      <c r="H35" s="19"/>
    </row>
    <row r="36" spans="1:8" x14ac:dyDescent="0.25">
      <c r="A36" s="19"/>
      <c r="B36" s="19"/>
      <c r="C36" s="19"/>
      <c r="D36" s="19"/>
      <c r="E36" s="19"/>
      <c r="F36" s="19"/>
      <c r="G36" s="19"/>
      <c r="H36" s="19"/>
    </row>
    <row r="37" spans="1:8" x14ac:dyDescent="0.25">
      <c r="A37" s="19"/>
      <c r="B37" s="19"/>
      <c r="C37" s="19"/>
      <c r="D37" s="19"/>
      <c r="E37" s="19"/>
      <c r="F37" s="19"/>
      <c r="G37" s="19"/>
      <c r="H37" s="19"/>
    </row>
    <row r="38" spans="1:8" x14ac:dyDescent="0.25">
      <c r="A38" s="19"/>
      <c r="B38" s="19"/>
      <c r="C38" s="19"/>
      <c r="D38" s="19"/>
      <c r="E38" s="19"/>
      <c r="F38" s="19"/>
      <c r="G38" s="19"/>
      <c r="H38" s="19"/>
    </row>
    <row r="39" spans="1:8" x14ac:dyDescent="0.25">
      <c r="A39" s="19"/>
      <c r="B39" s="19"/>
      <c r="C39" s="19"/>
      <c r="D39" s="19"/>
      <c r="E39" s="19"/>
      <c r="F39" s="19"/>
      <c r="G39" s="19"/>
      <c r="H39" s="19"/>
    </row>
    <row r="40" spans="1:8" x14ac:dyDescent="0.25">
      <c r="A40" s="19"/>
      <c r="B40" s="19"/>
      <c r="C40" s="19"/>
      <c r="D40" s="19"/>
      <c r="E40" s="19"/>
      <c r="F40" s="19"/>
      <c r="G40" s="19"/>
      <c r="H40" s="19"/>
    </row>
    <row r="41" spans="1:8" x14ac:dyDescent="0.25">
      <c r="A41" s="19"/>
      <c r="B41" s="19"/>
      <c r="C41" s="19"/>
      <c r="D41" s="19"/>
      <c r="E41" s="19"/>
      <c r="F41" s="19"/>
      <c r="G41" s="19"/>
      <c r="H41" s="19"/>
    </row>
    <row r="42" spans="1:8" x14ac:dyDescent="0.25">
      <c r="A42" s="19"/>
      <c r="B42" s="19"/>
      <c r="C42" s="19"/>
      <c r="D42" s="19"/>
      <c r="E42" s="19"/>
      <c r="F42" s="19"/>
      <c r="G42" s="19"/>
      <c r="H42" s="19"/>
    </row>
    <row r="43" spans="1:8" x14ac:dyDescent="0.25">
      <c r="A43" s="19"/>
      <c r="B43" s="19"/>
      <c r="C43" s="19"/>
      <c r="D43" s="19"/>
      <c r="E43" s="19"/>
      <c r="F43" s="19"/>
      <c r="G43" s="19"/>
      <c r="H43" s="19"/>
    </row>
    <row r="44" spans="1:8" x14ac:dyDescent="0.25">
      <c r="A44" s="19"/>
      <c r="B44" s="19"/>
      <c r="C44" s="19"/>
      <c r="D44" s="19"/>
      <c r="E44" s="19"/>
      <c r="F44" s="19"/>
      <c r="G44" s="19"/>
      <c r="H44" s="19"/>
    </row>
    <row r="45" spans="1:8" x14ac:dyDescent="0.25">
      <c r="A45" s="19"/>
      <c r="B45" s="19"/>
      <c r="C45" s="19"/>
      <c r="D45" s="19"/>
      <c r="E45" s="19"/>
      <c r="F45" s="19"/>
      <c r="G45" s="19"/>
      <c r="H45" s="19"/>
    </row>
    <row r="46" spans="1:8" x14ac:dyDescent="0.25">
      <c r="A46" s="19"/>
      <c r="B46" s="19"/>
      <c r="C46" s="19"/>
      <c r="D46" s="19"/>
      <c r="E46" s="19"/>
      <c r="F46" s="19"/>
      <c r="G46" s="19"/>
      <c r="H46" s="19"/>
    </row>
    <row r="47" spans="1:8" x14ac:dyDescent="0.25">
      <c r="A47" s="19"/>
      <c r="B47" s="19"/>
      <c r="C47" s="19"/>
      <c r="D47" s="19"/>
      <c r="E47" s="19"/>
      <c r="F47" s="19"/>
      <c r="G47" s="19"/>
      <c r="H47" s="19"/>
    </row>
    <row r="48" spans="1:8" x14ac:dyDescent="0.25">
      <c r="A48" s="19"/>
      <c r="B48" s="19"/>
      <c r="C48" s="19"/>
      <c r="D48" s="19"/>
      <c r="E48" s="19"/>
      <c r="F48" s="19"/>
      <c r="G48" s="19"/>
      <c r="H48" s="19"/>
    </row>
    <row r="49" spans="1:8" x14ac:dyDescent="0.25">
      <c r="A49" s="19"/>
      <c r="B49" s="19"/>
      <c r="C49" s="19"/>
      <c r="D49" s="19"/>
      <c r="E49" s="19"/>
      <c r="F49" s="19"/>
      <c r="G49" s="19"/>
      <c r="H49" s="19"/>
    </row>
    <row r="50" spans="1:8" x14ac:dyDescent="0.25">
      <c r="A50" s="19"/>
      <c r="B50" s="19"/>
      <c r="C50" s="19"/>
      <c r="D50" s="19"/>
      <c r="E50" s="19"/>
      <c r="F50" s="19"/>
      <c r="G50" s="19"/>
      <c r="H50" s="19"/>
    </row>
    <row r="51" spans="1:8" x14ac:dyDescent="0.25">
      <c r="A51" s="19"/>
      <c r="B51" s="19"/>
      <c r="C51" s="19"/>
      <c r="D51" s="19"/>
      <c r="E51" s="19"/>
      <c r="F51" s="19"/>
      <c r="G51" s="19"/>
      <c r="H51" s="19"/>
    </row>
    <row r="52" spans="1:8" x14ac:dyDescent="0.25">
      <c r="A52" s="19"/>
      <c r="B52" s="19"/>
      <c r="C52" s="19"/>
      <c r="D52" s="19"/>
      <c r="E52" s="19"/>
      <c r="F52" s="19"/>
      <c r="G52" s="19"/>
      <c r="H52" s="19"/>
    </row>
    <row r="53" spans="1:8" x14ac:dyDescent="0.25">
      <c r="A53" s="19"/>
      <c r="B53" s="19"/>
      <c r="C53" s="19"/>
      <c r="D53" s="19"/>
      <c r="E53" s="19"/>
      <c r="F53" s="19"/>
      <c r="G53" s="19"/>
      <c r="H53" s="19"/>
    </row>
    <row r="54" spans="1:8" x14ac:dyDescent="0.25">
      <c r="A54" s="19"/>
      <c r="B54" s="19"/>
      <c r="C54" s="19"/>
      <c r="D54" s="19"/>
      <c r="E54" s="19"/>
      <c r="F54" s="19"/>
      <c r="G54" s="19"/>
      <c r="H54" s="19"/>
    </row>
    <row r="55" spans="1:8" x14ac:dyDescent="0.25">
      <c r="A55" s="19"/>
      <c r="B55" s="19"/>
      <c r="C55" s="19"/>
      <c r="D55" s="19"/>
      <c r="E55" s="19"/>
      <c r="F55" s="19"/>
      <c r="G55" s="19"/>
      <c r="H55" s="19"/>
    </row>
    <row r="56" spans="1:8" x14ac:dyDescent="0.25">
      <c r="A56" s="19"/>
      <c r="B56" s="19"/>
      <c r="C56" s="19"/>
      <c r="D56" s="19"/>
      <c r="E56" s="19"/>
      <c r="F56" s="19"/>
      <c r="G56" s="19"/>
      <c r="H56" s="19"/>
    </row>
    <row r="57" spans="1:8" x14ac:dyDescent="0.25">
      <c r="A57" s="19"/>
      <c r="B57" s="19"/>
      <c r="C57" s="19"/>
      <c r="D57" s="19"/>
      <c r="E57" s="19"/>
      <c r="F57" s="19"/>
      <c r="G57" s="19"/>
      <c r="H57" s="19"/>
    </row>
    <row r="58" spans="1:8" x14ac:dyDescent="0.25">
      <c r="A58" s="19"/>
      <c r="B58" s="19"/>
      <c r="C58" s="19"/>
      <c r="D58" s="19"/>
      <c r="E58" s="19"/>
      <c r="F58" s="19"/>
      <c r="G58" s="19"/>
      <c r="H58" s="19"/>
    </row>
    <row r="59" spans="1:8" x14ac:dyDescent="0.25">
      <c r="A59" s="19"/>
      <c r="B59" s="19"/>
      <c r="C59" s="19"/>
      <c r="D59" s="19"/>
      <c r="E59" s="19"/>
      <c r="F59" s="19"/>
      <c r="G59" s="19"/>
      <c r="H59" s="19"/>
    </row>
    <row r="60" spans="1:8" x14ac:dyDescent="0.25">
      <c r="A60" s="19"/>
      <c r="B60" s="19"/>
      <c r="C60" s="19"/>
      <c r="D60" s="19"/>
      <c r="E60" s="19"/>
      <c r="F60" s="19"/>
      <c r="G60" s="19"/>
      <c r="H60" s="19"/>
    </row>
    <row r="61" spans="1:8" x14ac:dyDescent="0.25">
      <c r="A61" s="19"/>
      <c r="B61" s="19"/>
      <c r="C61" s="19"/>
      <c r="D61" s="19"/>
      <c r="E61" s="19"/>
      <c r="F61" s="19"/>
      <c r="G61" s="19"/>
      <c r="H61" s="19"/>
    </row>
    <row r="62" spans="1:8" x14ac:dyDescent="0.25">
      <c r="A62" s="19"/>
      <c r="B62" s="19"/>
      <c r="C62" s="19"/>
      <c r="D62" s="19"/>
      <c r="E62" s="19"/>
      <c r="F62" s="19"/>
      <c r="G62" s="19"/>
      <c r="H62" s="19"/>
    </row>
    <row r="63" spans="1:8" x14ac:dyDescent="0.25">
      <c r="A63" s="19"/>
      <c r="B63" s="19"/>
      <c r="C63" s="19"/>
      <c r="D63" s="19"/>
      <c r="E63" s="19"/>
      <c r="F63" s="19"/>
      <c r="G63" s="19"/>
      <c r="H63" s="19"/>
    </row>
    <row r="64" spans="1:8" x14ac:dyDescent="0.25">
      <c r="A64" s="19"/>
      <c r="B64" s="19"/>
      <c r="C64" s="19"/>
      <c r="D64" s="19"/>
      <c r="E64" s="19"/>
      <c r="F64" s="19"/>
      <c r="G64" s="19"/>
      <c r="H64" s="19"/>
    </row>
    <row r="65" spans="1:8" x14ac:dyDescent="0.25">
      <c r="A65" s="19"/>
      <c r="B65" s="19"/>
      <c r="C65" s="19"/>
      <c r="D65" s="19"/>
      <c r="E65" s="19"/>
      <c r="F65" s="19"/>
      <c r="G65" s="19"/>
      <c r="H65" s="19"/>
    </row>
    <row r="66" spans="1:8" x14ac:dyDescent="0.25">
      <c r="A66" s="19"/>
      <c r="B66" s="19"/>
      <c r="C66" s="19"/>
      <c r="D66" s="19"/>
      <c r="E66" s="19"/>
      <c r="F66" s="19"/>
      <c r="G66" s="19"/>
      <c r="H66" s="19"/>
    </row>
    <row r="67" spans="1:8" x14ac:dyDescent="0.25">
      <c r="A67" s="19"/>
      <c r="B67" s="19"/>
      <c r="C67" s="19"/>
      <c r="D67" s="19"/>
      <c r="E67" s="19"/>
      <c r="F67" s="19"/>
      <c r="G67" s="19"/>
      <c r="H67" s="19"/>
    </row>
    <row r="68" spans="1:8" x14ac:dyDescent="0.25">
      <c r="A68" s="19"/>
      <c r="B68" s="19"/>
      <c r="C68" s="19"/>
      <c r="D68" s="19"/>
      <c r="E68" s="19"/>
      <c r="F68" s="19"/>
      <c r="G68" s="19"/>
      <c r="H68" s="19"/>
    </row>
    <row r="69" spans="1:8" x14ac:dyDescent="0.25">
      <c r="A69" s="19"/>
      <c r="B69" s="19"/>
      <c r="C69" s="19"/>
      <c r="D69" s="19"/>
      <c r="E69" s="19"/>
      <c r="F69" s="19"/>
      <c r="G69" s="19"/>
      <c r="H69" s="19"/>
    </row>
    <row r="70" spans="1:8" x14ac:dyDescent="0.25">
      <c r="A70" s="19"/>
      <c r="B70" s="19"/>
      <c r="C70" s="19"/>
      <c r="D70" s="19"/>
      <c r="E70" s="19"/>
      <c r="F70" s="19"/>
      <c r="G70" s="19"/>
      <c r="H70" s="19"/>
    </row>
    <row r="71" spans="1:8" x14ac:dyDescent="0.25">
      <c r="A71" s="19"/>
      <c r="B71" s="19"/>
      <c r="C71" s="19"/>
      <c r="D71" s="19"/>
      <c r="E71" s="19"/>
      <c r="F71" s="19"/>
      <c r="G71" s="19"/>
      <c r="H71" s="19"/>
    </row>
    <row r="72" spans="1:8" x14ac:dyDescent="0.25">
      <c r="A72" s="19"/>
      <c r="B72" s="19"/>
      <c r="C72" s="19"/>
      <c r="D72" s="19"/>
      <c r="E72" s="19"/>
      <c r="F72" s="19"/>
      <c r="G72" s="19"/>
      <c r="H72" s="19"/>
    </row>
    <row r="73" spans="1:8" x14ac:dyDescent="0.25">
      <c r="A73" s="19"/>
      <c r="B73" s="19"/>
      <c r="C73" s="19"/>
      <c r="D73" s="19"/>
      <c r="E73" s="19"/>
      <c r="F73" s="19"/>
      <c r="G73" s="19"/>
      <c r="H73" s="19"/>
    </row>
    <row r="74" spans="1:8" x14ac:dyDescent="0.25">
      <c r="A74" s="19"/>
      <c r="B74" s="19"/>
      <c r="C74" s="19"/>
      <c r="D74" s="19"/>
      <c r="E74" s="19"/>
      <c r="F74" s="19"/>
      <c r="G74" s="19"/>
      <c r="H74" s="19"/>
    </row>
    <row r="75" spans="1:8" x14ac:dyDescent="0.25">
      <c r="A75" s="19"/>
      <c r="B75" s="19"/>
      <c r="C75" s="19"/>
      <c r="D75" s="19"/>
      <c r="E75" s="19"/>
      <c r="F75" s="19"/>
      <c r="G75" s="19"/>
      <c r="H75" s="19"/>
    </row>
    <row r="76" spans="1:8" x14ac:dyDescent="0.25">
      <c r="A76" s="19"/>
      <c r="B76" s="19"/>
      <c r="C76" s="19"/>
      <c r="D76" s="19"/>
      <c r="E76" s="19"/>
      <c r="F76" s="19"/>
      <c r="G76" s="19"/>
      <c r="H76" s="19"/>
    </row>
    <row r="77" spans="1:8" x14ac:dyDescent="0.25">
      <c r="A77" s="19"/>
      <c r="B77" s="19"/>
      <c r="C77" s="19"/>
      <c r="D77" s="19"/>
      <c r="E77" s="19"/>
      <c r="F77" s="19"/>
      <c r="G77" s="19"/>
      <c r="H77" s="19"/>
    </row>
    <row r="78" spans="1:8" x14ac:dyDescent="0.25">
      <c r="A78" s="19"/>
      <c r="B78" s="19"/>
      <c r="C78" s="19"/>
      <c r="D78" s="19"/>
      <c r="E78" s="19"/>
      <c r="F78" s="19"/>
      <c r="G78" s="19"/>
      <c r="H78" s="19"/>
    </row>
    <row r="79" spans="1:8" x14ac:dyDescent="0.25">
      <c r="A79" s="19"/>
      <c r="B79" s="19"/>
      <c r="C79" s="19"/>
      <c r="D79" s="19"/>
      <c r="E79" s="19"/>
      <c r="F79" s="19"/>
      <c r="G79" s="19"/>
      <c r="H79" s="19"/>
    </row>
    <row r="80" spans="1:8" x14ac:dyDescent="0.25">
      <c r="A80" s="19"/>
      <c r="B80" s="19"/>
      <c r="C80" s="19"/>
      <c r="D80" s="19"/>
      <c r="E80" s="19"/>
      <c r="F80" s="19"/>
      <c r="G80" s="19"/>
      <c r="H80" s="19"/>
    </row>
    <row r="81" spans="1:8" x14ac:dyDescent="0.25">
      <c r="A81" s="19"/>
      <c r="B81" s="19"/>
      <c r="C81" s="19"/>
      <c r="D81" s="19"/>
      <c r="E81" s="19"/>
      <c r="F81" s="19"/>
      <c r="G81" s="19"/>
      <c r="H81" s="19"/>
    </row>
    <row r="82" spans="1:8" x14ac:dyDescent="0.25">
      <c r="A82" s="19"/>
      <c r="B82" s="19"/>
      <c r="C82" s="19"/>
      <c r="D82" s="19"/>
      <c r="E82" s="19"/>
      <c r="F82" s="19"/>
      <c r="G82" s="19"/>
      <c r="H82" s="19"/>
    </row>
    <row r="83" spans="1:8" x14ac:dyDescent="0.25">
      <c r="A83" s="19"/>
      <c r="B83" s="19"/>
      <c r="C83" s="19"/>
      <c r="D83" s="19"/>
      <c r="E83" s="19"/>
      <c r="F83" s="19"/>
      <c r="G83" s="19"/>
      <c r="H83" s="19"/>
    </row>
    <row r="84" spans="1:8" x14ac:dyDescent="0.25">
      <c r="A84" s="19"/>
      <c r="B84" s="19"/>
      <c r="C84" s="19"/>
      <c r="D84" s="19"/>
      <c r="E84" s="19"/>
      <c r="F84" s="19"/>
      <c r="G84" s="19"/>
      <c r="H84" s="19"/>
    </row>
    <row r="85" spans="1:8" x14ac:dyDescent="0.25">
      <c r="A85" s="19"/>
      <c r="B85" s="19"/>
      <c r="C85" s="19"/>
      <c r="D85" s="19"/>
      <c r="E85" s="19"/>
      <c r="F85" s="19"/>
      <c r="G85" s="19"/>
      <c r="H85" s="19"/>
    </row>
    <row r="86" spans="1:8" x14ac:dyDescent="0.25">
      <c r="A86" s="19"/>
      <c r="B86" s="19"/>
      <c r="C86" s="19"/>
      <c r="D86" s="19"/>
      <c r="E86" s="19"/>
      <c r="F86" s="19"/>
      <c r="G86" s="19"/>
      <c r="H86" s="19"/>
    </row>
    <row r="87" spans="1:8" x14ac:dyDescent="0.25">
      <c r="A87" s="19"/>
      <c r="B87" s="19"/>
      <c r="C87" s="19"/>
      <c r="D87" s="19"/>
      <c r="E87" s="19"/>
      <c r="F87" s="19"/>
      <c r="G87" s="19"/>
      <c r="H87" s="19"/>
    </row>
    <row r="88" spans="1:8" x14ac:dyDescent="0.25">
      <c r="A88" s="19"/>
      <c r="B88" s="19"/>
      <c r="C88" s="19"/>
      <c r="D88" s="19"/>
      <c r="E88" s="19"/>
      <c r="F88" s="19"/>
      <c r="G88" s="19"/>
      <c r="H88" s="19"/>
    </row>
    <row r="89" spans="1:8" x14ac:dyDescent="0.25">
      <c r="A89" s="19"/>
      <c r="B89" s="19"/>
      <c r="C89" s="19"/>
      <c r="D89" s="19"/>
      <c r="E89" s="19"/>
      <c r="F89" s="19"/>
      <c r="G89" s="19"/>
      <c r="H89" s="19"/>
    </row>
    <row r="90" spans="1:8" x14ac:dyDescent="0.25">
      <c r="A90" s="19"/>
      <c r="B90" s="19"/>
      <c r="C90" s="19"/>
      <c r="D90" s="19"/>
      <c r="E90" s="19"/>
      <c r="F90" s="19"/>
      <c r="G90" s="19"/>
      <c r="H90" s="19"/>
    </row>
    <row r="91" spans="1:8" x14ac:dyDescent="0.25">
      <c r="A91" s="19"/>
      <c r="B91" s="19"/>
      <c r="C91" s="19"/>
      <c r="D91" s="19"/>
      <c r="E91" s="19"/>
      <c r="F91" s="19"/>
      <c r="G91" s="19"/>
      <c r="H91" s="19"/>
    </row>
    <row r="92" spans="1:8" x14ac:dyDescent="0.25">
      <c r="A92" s="19"/>
      <c r="B92" s="19"/>
      <c r="C92" s="19"/>
      <c r="D92" s="19"/>
      <c r="E92" s="19"/>
      <c r="F92" s="19"/>
      <c r="G92" s="19"/>
      <c r="H92" s="19"/>
    </row>
    <row r="93" spans="1:8" x14ac:dyDescent="0.25">
      <c r="A93" s="19"/>
      <c r="B93" s="19"/>
      <c r="C93" s="19"/>
      <c r="D93" s="19"/>
      <c r="E93" s="19"/>
      <c r="F93" s="19"/>
      <c r="G93" s="19"/>
      <c r="H93" s="19"/>
    </row>
    <row r="94" spans="1:8" x14ac:dyDescent="0.25">
      <c r="A94" s="19"/>
      <c r="B94" s="19"/>
      <c r="C94" s="19"/>
      <c r="D94" s="19"/>
      <c r="E94" s="19"/>
      <c r="F94" s="19"/>
      <c r="G94" s="19"/>
      <c r="H94" s="19"/>
    </row>
    <row r="95" spans="1:8" x14ac:dyDescent="0.25">
      <c r="A95" s="19"/>
      <c r="B95" s="19"/>
      <c r="C95" s="19"/>
      <c r="D95" s="19"/>
      <c r="E95" s="19"/>
      <c r="F95" s="19"/>
      <c r="G95" s="19"/>
      <c r="H95" s="19"/>
    </row>
    <row r="96" spans="1:8" x14ac:dyDescent="0.25">
      <c r="A96" s="19"/>
      <c r="B96" s="19"/>
      <c r="C96" s="19"/>
      <c r="D96" s="19"/>
      <c r="E96" s="19"/>
      <c r="F96" s="19"/>
      <c r="G96" s="19"/>
      <c r="H96" s="19"/>
    </row>
    <row r="97" spans="1:8" x14ac:dyDescent="0.25">
      <c r="A97" s="19"/>
      <c r="B97" s="19"/>
      <c r="C97" s="19"/>
      <c r="D97" s="19"/>
      <c r="E97" s="19"/>
      <c r="F97" s="19"/>
      <c r="G97" s="19"/>
      <c r="H97" s="19"/>
    </row>
    <row r="98" spans="1:8" x14ac:dyDescent="0.25">
      <c r="A98" s="19"/>
      <c r="B98" s="19"/>
      <c r="C98" s="19"/>
      <c r="D98" s="19"/>
      <c r="E98" s="19"/>
      <c r="F98" s="19"/>
      <c r="G98" s="19"/>
      <c r="H98" s="19"/>
    </row>
    <row r="99" spans="1:8" x14ac:dyDescent="0.25">
      <c r="A99" s="19"/>
      <c r="B99" s="19"/>
      <c r="C99" s="19"/>
      <c r="D99" s="19"/>
      <c r="E99" s="19"/>
      <c r="F99" s="19"/>
      <c r="G99" s="19"/>
      <c r="H99" s="19"/>
    </row>
    <row r="100" spans="1:8" x14ac:dyDescent="0.25">
      <c r="A100" s="19"/>
      <c r="B100" s="19"/>
      <c r="C100" s="19"/>
      <c r="D100" s="19"/>
      <c r="E100" s="19"/>
      <c r="F100" s="19"/>
      <c r="G100" s="19"/>
      <c r="H100" s="19"/>
    </row>
    <row r="101" spans="1:8" x14ac:dyDescent="0.25">
      <c r="A101" s="19"/>
      <c r="B101" s="19"/>
      <c r="C101" s="19"/>
      <c r="D101" s="19"/>
      <c r="E101" s="19"/>
      <c r="F101" s="19"/>
      <c r="G101" s="19"/>
      <c r="H101" s="19"/>
    </row>
    <row r="102" spans="1:8" x14ac:dyDescent="0.25">
      <c r="A102" s="19"/>
      <c r="B102" s="19"/>
      <c r="C102" s="19"/>
      <c r="D102" s="19"/>
      <c r="E102" s="19"/>
      <c r="F102" s="19"/>
      <c r="G102" s="19"/>
      <c r="H102" s="19"/>
    </row>
    <row r="103" spans="1:8" x14ac:dyDescent="0.25">
      <c r="A103" s="19"/>
      <c r="B103" s="19"/>
      <c r="C103" s="19"/>
      <c r="D103" s="19"/>
      <c r="E103" s="19"/>
      <c r="F103" s="19"/>
      <c r="G103" s="19"/>
      <c r="H103" s="19"/>
    </row>
    <row r="104" spans="1:8" x14ac:dyDescent="0.25">
      <c r="A104" s="19"/>
      <c r="B104" s="19"/>
      <c r="C104" s="19"/>
      <c r="D104" s="19"/>
      <c r="E104" s="19"/>
      <c r="F104" s="19"/>
      <c r="G104" s="19"/>
      <c r="H104" s="19"/>
    </row>
    <row r="105" spans="1:8" x14ac:dyDescent="0.25">
      <c r="A105" s="19"/>
      <c r="B105" s="19"/>
      <c r="C105" s="19"/>
      <c r="D105" s="19"/>
      <c r="E105" s="19"/>
      <c r="F105" s="19"/>
      <c r="G105" s="19"/>
      <c r="H105" s="19"/>
    </row>
    <row r="106" spans="1:8" x14ac:dyDescent="0.25">
      <c r="A106" s="19"/>
      <c r="B106" s="19"/>
      <c r="C106" s="19"/>
      <c r="D106" s="19"/>
      <c r="E106" s="19"/>
      <c r="F106" s="19"/>
      <c r="G106" s="19"/>
      <c r="H106" s="19"/>
    </row>
    <row r="107" spans="1:8" x14ac:dyDescent="0.25">
      <c r="A107" s="19"/>
      <c r="B107" s="19"/>
      <c r="C107" s="19"/>
      <c r="D107" s="19"/>
      <c r="E107" s="19"/>
      <c r="F107" s="19"/>
      <c r="G107" s="19"/>
      <c r="H107" s="19"/>
    </row>
    <row r="108" spans="1:8" x14ac:dyDescent="0.25">
      <c r="A108" s="19"/>
      <c r="B108" s="19"/>
      <c r="C108" s="19"/>
      <c r="D108" s="19"/>
      <c r="E108" s="19"/>
      <c r="F108" s="19"/>
      <c r="G108" s="19"/>
      <c r="H108" s="19"/>
    </row>
    <row r="109" spans="1:8" x14ac:dyDescent="0.25">
      <c r="A109" s="19"/>
      <c r="B109" s="19"/>
      <c r="C109" s="19"/>
      <c r="D109" s="19"/>
      <c r="E109" s="19"/>
      <c r="F109" s="19"/>
      <c r="G109" s="19"/>
      <c r="H109" s="19"/>
    </row>
    <row r="110" spans="1:8" x14ac:dyDescent="0.25">
      <c r="A110" s="19"/>
      <c r="B110" s="19"/>
      <c r="C110" s="19"/>
      <c r="D110" s="19"/>
      <c r="E110" s="19"/>
      <c r="F110" s="19"/>
      <c r="G110" s="19"/>
      <c r="H110" s="19"/>
    </row>
    <row r="111" spans="1:8" x14ac:dyDescent="0.25">
      <c r="A111" s="19"/>
      <c r="B111" s="19"/>
      <c r="C111" s="19"/>
      <c r="D111" s="19"/>
      <c r="E111" s="19"/>
      <c r="F111" s="19"/>
      <c r="G111" s="19"/>
      <c r="H111" s="19"/>
    </row>
    <row r="112" spans="1:8" x14ac:dyDescent="0.25">
      <c r="A112" s="19"/>
      <c r="B112" s="19"/>
      <c r="C112" s="19"/>
      <c r="D112" s="19"/>
      <c r="E112" s="19"/>
      <c r="F112" s="19"/>
      <c r="G112" s="19"/>
      <c r="H112" s="19"/>
    </row>
    <row r="113" spans="1:8" x14ac:dyDescent="0.25">
      <c r="A113" s="19"/>
      <c r="B113" s="19"/>
      <c r="C113" s="19"/>
      <c r="D113" s="19"/>
      <c r="E113" s="19"/>
      <c r="F113" s="19"/>
      <c r="G113" s="19"/>
      <c r="H113" s="19"/>
    </row>
    <row r="114" spans="1:8" x14ac:dyDescent="0.25">
      <c r="A114" s="19"/>
      <c r="B114" s="19"/>
      <c r="C114" s="19"/>
      <c r="D114" s="19"/>
      <c r="E114" s="19"/>
      <c r="F114" s="19"/>
      <c r="G114" s="19"/>
      <c r="H114" s="19"/>
    </row>
    <row r="115" spans="1:8" x14ac:dyDescent="0.25">
      <c r="A115" s="19"/>
      <c r="B115" s="19"/>
      <c r="C115" s="19"/>
      <c r="D115" s="19"/>
      <c r="E115" s="19"/>
      <c r="F115" s="19"/>
      <c r="G115" s="19"/>
      <c r="H115" s="19"/>
    </row>
    <row r="116" spans="1:8" x14ac:dyDescent="0.25">
      <c r="A116" s="19"/>
      <c r="B116" s="19"/>
      <c r="C116" s="19"/>
      <c r="D116" s="19"/>
      <c r="E116" s="19"/>
      <c r="F116" s="19"/>
      <c r="G116" s="19"/>
      <c r="H116" s="19"/>
    </row>
    <row r="117" spans="1:8" x14ac:dyDescent="0.25">
      <c r="A117" s="19"/>
      <c r="B117" s="19"/>
      <c r="C117" s="19"/>
      <c r="D117" s="19"/>
      <c r="E117" s="19"/>
      <c r="F117" s="19"/>
      <c r="G117" s="19"/>
      <c r="H117" s="19"/>
    </row>
    <row r="118" spans="1:8" x14ac:dyDescent="0.25">
      <c r="A118" s="19"/>
      <c r="B118" s="19"/>
      <c r="C118" s="19"/>
      <c r="D118" s="19"/>
      <c r="E118" s="19"/>
      <c r="F118" s="19"/>
      <c r="G118" s="19"/>
      <c r="H118" s="19"/>
    </row>
    <row r="119" spans="1:8" x14ac:dyDescent="0.25">
      <c r="A119" s="19"/>
      <c r="B119" s="19"/>
      <c r="C119" s="19"/>
      <c r="D119" s="19"/>
      <c r="E119" s="19"/>
      <c r="F119" s="19"/>
      <c r="G119" s="19"/>
      <c r="H119" s="19"/>
    </row>
    <row r="120" spans="1:8" x14ac:dyDescent="0.25">
      <c r="A120" s="19"/>
      <c r="B120" s="19"/>
      <c r="C120" s="19"/>
      <c r="D120" s="19"/>
      <c r="E120" s="19"/>
      <c r="F120" s="19"/>
      <c r="G120" s="19"/>
      <c r="H120" s="19"/>
    </row>
    <row r="121" spans="1:8" x14ac:dyDescent="0.25">
      <c r="A121" s="19"/>
      <c r="B121" s="19"/>
      <c r="C121" s="19"/>
      <c r="D121" s="19"/>
      <c r="E121" s="19"/>
      <c r="F121" s="19"/>
      <c r="G121" s="19"/>
      <c r="H121" s="19"/>
    </row>
    <row r="122" spans="1:8" x14ac:dyDescent="0.25">
      <c r="A122" s="19"/>
      <c r="B122" s="19"/>
      <c r="C122" s="19"/>
      <c r="D122" s="19"/>
      <c r="E122" s="19"/>
      <c r="F122" s="19"/>
      <c r="G122" s="19"/>
      <c r="H122" s="19"/>
    </row>
    <row r="123" spans="1:8" x14ac:dyDescent="0.25">
      <c r="A123" s="19"/>
      <c r="B123" s="19"/>
      <c r="C123" s="19"/>
      <c r="D123" s="19"/>
      <c r="E123" s="19"/>
      <c r="F123" s="19"/>
      <c r="G123" s="19"/>
      <c r="H123" s="19"/>
    </row>
    <row r="124" spans="1:8" x14ac:dyDescent="0.25">
      <c r="A124" s="19"/>
      <c r="B124" s="19"/>
      <c r="C124" s="19"/>
      <c r="D124" s="19"/>
      <c r="E124" s="19"/>
      <c r="F124" s="19"/>
      <c r="G124" s="19"/>
      <c r="H124" s="19"/>
    </row>
    <row r="125" spans="1:8" x14ac:dyDescent="0.25">
      <c r="A125" s="19"/>
      <c r="B125" s="19"/>
      <c r="C125" s="19"/>
      <c r="D125" s="19"/>
      <c r="E125" s="19"/>
      <c r="F125" s="19"/>
      <c r="G125" s="19"/>
      <c r="H125" s="19"/>
    </row>
    <row r="126" spans="1:8" x14ac:dyDescent="0.25">
      <c r="A126" s="19"/>
      <c r="B126" s="19"/>
      <c r="C126" s="19"/>
      <c r="D126" s="19"/>
      <c r="E126" s="19"/>
      <c r="F126" s="19"/>
      <c r="G126" s="19"/>
      <c r="H126" s="19"/>
    </row>
    <row r="127" spans="1:8" x14ac:dyDescent="0.25">
      <c r="A127" s="19"/>
      <c r="B127" s="19"/>
      <c r="C127" s="19"/>
      <c r="D127" s="19"/>
      <c r="E127" s="19"/>
      <c r="F127" s="19"/>
      <c r="G127" s="19"/>
      <c r="H127" s="19"/>
    </row>
    <row r="128" spans="1:8" x14ac:dyDescent="0.25">
      <c r="A128" s="19"/>
      <c r="B128" s="19"/>
      <c r="C128" s="19"/>
      <c r="D128" s="19"/>
      <c r="E128" s="19"/>
      <c r="F128" s="19"/>
      <c r="G128" s="19"/>
      <c r="H128" s="19"/>
    </row>
    <row r="129" spans="1:8" x14ac:dyDescent="0.25">
      <c r="A129" s="19"/>
      <c r="B129" s="19"/>
      <c r="C129" s="19"/>
      <c r="D129" s="19"/>
      <c r="E129" s="19"/>
      <c r="F129" s="19"/>
      <c r="G129" s="19"/>
      <c r="H129" s="19"/>
    </row>
    <row r="130" spans="1:8" x14ac:dyDescent="0.25">
      <c r="A130" s="19"/>
      <c r="B130" s="19"/>
      <c r="C130" s="19"/>
      <c r="D130" s="19"/>
      <c r="E130" s="19"/>
      <c r="F130" s="19"/>
      <c r="G130" s="19"/>
      <c r="H130" s="19"/>
    </row>
    <row r="131" spans="1:8" x14ac:dyDescent="0.25">
      <c r="A131" s="19"/>
      <c r="B131" s="19"/>
      <c r="C131" s="19"/>
      <c r="D131" s="19"/>
      <c r="E131" s="19"/>
      <c r="F131" s="19"/>
      <c r="G131" s="19"/>
      <c r="H131" s="19"/>
    </row>
    <row r="132" spans="1:8" x14ac:dyDescent="0.25">
      <c r="A132" s="19"/>
      <c r="B132" s="19"/>
      <c r="C132" s="19"/>
      <c r="D132" s="19"/>
      <c r="E132" s="19"/>
      <c r="F132" s="19"/>
      <c r="G132" s="19"/>
      <c r="H132" s="19"/>
    </row>
    <row r="133" spans="1:8" x14ac:dyDescent="0.25">
      <c r="A133" s="19"/>
      <c r="B133" s="19"/>
      <c r="C133" s="19"/>
      <c r="D133" s="19"/>
      <c r="E133" s="19"/>
      <c r="F133" s="19"/>
      <c r="G133" s="19"/>
      <c r="H133" s="19"/>
    </row>
    <row r="134" spans="1:8" x14ac:dyDescent="0.25">
      <c r="A134" s="19"/>
      <c r="B134" s="19"/>
      <c r="C134" s="19"/>
      <c r="D134" s="19"/>
      <c r="E134" s="19"/>
      <c r="F134" s="19"/>
      <c r="G134" s="19"/>
      <c r="H134" s="19"/>
    </row>
    <row r="135" spans="1:8" x14ac:dyDescent="0.25">
      <c r="A135" s="19"/>
      <c r="B135" s="19"/>
      <c r="C135" s="19"/>
      <c r="D135" s="19"/>
      <c r="E135" s="19"/>
      <c r="F135" s="19"/>
      <c r="G135" s="19"/>
      <c r="H135" s="19"/>
    </row>
    <row r="136" spans="1:8" x14ac:dyDescent="0.25">
      <c r="A136" s="19"/>
      <c r="B136" s="19"/>
      <c r="C136" s="19"/>
      <c r="D136" s="19"/>
      <c r="E136" s="19"/>
      <c r="F136" s="19"/>
      <c r="G136" s="19"/>
      <c r="H136" s="19"/>
    </row>
    <row r="137" spans="1:8" x14ac:dyDescent="0.25">
      <c r="A137" s="19"/>
      <c r="B137" s="19"/>
      <c r="C137" s="19"/>
      <c r="D137" s="19"/>
      <c r="E137" s="19"/>
      <c r="F137" s="19"/>
      <c r="G137" s="19"/>
      <c r="H137" s="19"/>
    </row>
    <row r="138" spans="1:8" x14ac:dyDescent="0.25">
      <c r="A138" s="19"/>
      <c r="B138" s="19"/>
      <c r="C138" s="19"/>
      <c r="D138" s="19"/>
      <c r="E138" s="19"/>
      <c r="F138" s="19"/>
      <c r="G138" s="19"/>
      <c r="H138" s="19"/>
    </row>
    <row r="139" spans="1:8" x14ac:dyDescent="0.25">
      <c r="A139" s="19"/>
      <c r="B139" s="19"/>
      <c r="C139" s="19"/>
      <c r="D139" s="19"/>
      <c r="E139" s="19"/>
      <c r="F139" s="19"/>
      <c r="G139" s="19"/>
      <c r="H139" s="19"/>
    </row>
    <row r="140" spans="1:8" x14ac:dyDescent="0.25">
      <c r="A140" s="19"/>
      <c r="B140" s="19"/>
      <c r="C140" s="19"/>
      <c r="D140" s="19"/>
      <c r="E140" s="19"/>
      <c r="F140" s="19"/>
      <c r="G140" s="19"/>
      <c r="H140" s="19"/>
    </row>
    <row r="141" spans="1:8" x14ac:dyDescent="0.25">
      <c r="A141" s="19"/>
      <c r="B141" s="19"/>
      <c r="C141" s="19"/>
      <c r="D141" s="19"/>
      <c r="E141" s="19"/>
      <c r="F141" s="19"/>
      <c r="G141" s="19"/>
      <c r="H141" s="19"/>
    </row>
    <row r="142" spans="1:8" x14ac:dyDescent="0.25">
      <c r="A142" s="19"/>
      <c r="B142" s="19"/>
      <c r="C142" s="19"/>
      <c r="D142" s="19"/>
      <c r="E142" s="19"/>
      <c r="F142" s="19"/>
      <c r="G142" s="19"/>
      <c r="H142" s="19"/>
    </row>
    <row r="143" spans="1:8" x14ac:dyDescent="0.25">
      <c r="A143" s="19"/>
      <c r="B143" s="19"/>
      <c r="C143" s="19"/>
      <c r="D143" s="19"/>
      <c r="E143" s="19"/>
      <c r="F143" s="19"/>
      <c r="G143" s="19"/>
      <c r="H143" s="19"/>
    </row>
    <row r="144" spans="1:8" x14ac:dyDescent="0.25">
      <c r="A144" s="19"/>
      <c r="B144" s="19"/>
      <c r="C144" s="19"/>
      <c r="D144" s="19"/>
      <c r="E144" s="19"/>
      <c r="F144" s="19"/>
      <c r="G144" s="19"/>
      <c r="H144" s="19"/>
    </row>
    <row r="145" spans="1:8" x14ac:dyDescent="0.25">
      <c r="A145" s="19"/>
      <c r="B145" s="19"/>
      <c r="C145" s="19"/>
      <c r="D145" s="19"/>
      <c r="E145" s="19"/>
      <c r="F145" s="19"/>
      <c r="G145" s="19"/>
      <c r="H145" s="19"/>
    </row>
    <row r="146" spans="1:8" x14ac:dyDescent="0.25">
      <c r="A146" s="19"/>
      <c r="B146" s="19"/>
      <c r="C146" s="19"/>
      <c r="D146" s="19"/>
      <c r="E146" s="19"/>
      <c r="F146" s="19"/>
      <c r="G146" s="19"/>
      <c r="H146" s="19"/>
    </row>
    <row r="147" spans="1:8" x14ac:dyDescent="0.25">
      <c r="A147" s="19"/>
      <c r="B147" s="19"/>
      <c r="C147" s="19"/>
      <c r="D147" s="19"/>
      <c r="E147" s="19"/>
      <c r="F147" s="19"/>
      <c r="G147" s="19"/>
      <c r="H147" s="19"/>
    </row>
    <row r="148" spans="1:8" x14ac:dyDescent="0.25">
      <c r="A148" s="19"/>
      <c r="B148" s="19"/>
      <c r="C148" s="19"/>
      <c r="D148" s="19"/>
      <c r="E148" s="19"/>
      <c r="F148" s="19"/>
      <c r="G148" s="19"/>
      <c r="H148" s="19"/>
    </row>
    <row r="149" spans="1:8" x14ac:dyDescent="0.25">
      <c r="A149" s="19"/>
      <c r="B149" s="19"/>
      <c r="C149" s="19"/>
      <c r="D149" s="19"/>
      <c r="E149" s="19"/>
      <c r="F149" s="19"/>
      <c r="G149" s="19"/>
      <c r="H149" s="19"/>
    </row>
    <row r="150" spans="1:8" x14ac:dyDescent="0.25">
      <c r="A150" s="19"/>
      <c r="B150" s="19"/>
      <c r="C150" s="19"/>
      <c r="D150" s="19"/>
      <c r="E150" s="19"/>
      <c r="F150" s="19"/>
      <c r="G150" s="19"/>
      <c r="H150" s="19"/>
    </row>
    <row r="151" spans="1:8" x14ac:dyDescent="0.25">
      <c r="A151" s="19"/>
      <c r="B151" s="19"/>
      <c r="C151" s="19"/>
      <c r="D151" s="19"/>
      <c r="E151" s="19"/>
      <c r="F151" s="19"/>
      <c r="G151" s="19"/>
      <c r="H151" s="19"/>
    </row>
    <row r="152" spans="1:8" x14ac:dyDescent="0.25">
      <c r="A152" s="19"/>
      <c r="B152" s="19"/>
      <c r="C152" s="19"/>
      <c r="D152" s="19"/>
      <c r="E152" s="19"/>
      <c r="F152" s="19"/>
      <c r="G152" s="19"/>
      <c r="H152" s="19"/>
    </row>
    <row r="153" spans="1:8" x14ac:dyDescent="0.25">
      <c r="A153" s="19"/>
      <c r="B153" s="19"/>
      <c r="C153" s="19"/>
      <c r="D153" s="19"/>
      <c r="E153" s="19"/>
      <c r="F153" s="19"/>
      <c r="G153" s="19"/>
      <c r="H153" s="19"/>
    </row>
    <row r="154" spans="1:8" x14ac:dyDescent="0.25">
      <c r="A154" s="19"/>
      <c r="B154" s="19"/>
      <c r="C154" s="19"/>
      <c r="D154" s="19"/>
      <c r="E154" s="19"/>
      <c r="F154" s="19"/>
      <c r="G154" s="19"/>
      <c r="H154" s="19"/>
    </row>
    <row r="155" spans="1:8" x14ac:dyDescent="0.25">
      <c r="A155" s="19"/>
      <c r="B155" s="19"/>
      <c r="C155" s="19"/>
      <c r="D155" s="19"/>
      <c r="E155" s="19"/>
      <c r="F155" s="19"/>
      <c r="G155" s="19"/>
      <c r="H155" s="19"/>
    </row>
    <row r="156" spans="1:8" x14ac:dyDescent="0.25">
      <c r="A156" s="19"/>
      <c r="B156" s="19"/>
      <c r="C156" s="19"/>
      <c r="D156" s="19"/>
      <c r="E156" s="19"/>
      <c r="F156" s="19"/>
      <c r="G156" s="19"/>
      <c r="H156" s="19"/>
    </row>
    <row r="157" spans="1:8" x14ac:dyDescent="0.25">
      <c r="A157" s="19"/>
      <c r="B157" s="19"/>
      <c r="C157" s="19"/>
      <c r="D157" s="19"/>
      <c r="E157" s="19"/>
      <c r="F157" s="19"/>
      <c r="G157" s="19"/>
      <c r="H157" s="19"/>
    </row>
    <row r="158" spans="1:8" x14ac:dyDescent="0.25">
      <c r="A158" s="19"/>
      <c r="B158" s="19"/>
      <c r="C158" s="19"/>
      <c r="D158" s="19"/>
      <c r="E158" s="19"/>
      <c r="F158" s="19"/>
      <c r="G158" s="19"/>
      <c r="H158" s="19"/>
    </row>
    <row r="159" spans="1:8" x14ac:dyDescent="0.25">
      <c r="A159" s="19"/>
      <c r="B159" s="19"/>
      <c r="C159" s="19"/>
      <c r="D159" s="19"/>
      <c r="E159" s="19"/>
      <c r="F159" s="19"/>
      <c r="G159" s="19"/>
      <c r="H159" s="19"/>
    </row>
    <row r="160" spans="1:8" x14ac:dyDescent="0.25">
      <c r="A160" s="19"/>
      <c r="B160" s="19"/>
      <c r="C160" s="19"/>
      <c r="D160" s="19"/>
      <c r="E160" s="19"/>
      <c r="F160" s="19"/>
      <c r="G160" s="19"/>
      <c r="H160" s="19"/>
    </row>
    <row r="161" spans="1:8" x14ac:dyDescent="0.25">
      <c r="A161" s="19"/>
      <c r="B161" s="19"/>
      <c r="C161" s="19"/>
      <c r="D161" s="19"/>
      <c r="E161" s="19"/>
      <c r="F161" s="19"/>
      <c r="G161" s="19"/>
      <c r="H161" s="19"/>
    </row>
    <row r="162" spans="1:8" x14ac:dyDescent="0.25">
      <c r="A162" s="19"/>
      <c r="B162" s="19"/>
      <c r="C162" s="19"/>
      <c r="D162" s="19"/>
      <c r="E162" s="19"/>
      <c r="F162" s="19"/>
      <c r="G162" s="19"/>
      <c r="H162" s="19"/>
    </row>
    <row r="163" spans="1:8" x14ac:dyDescent="0.25">
      <c r="A163" s="19"/>
      <c r="B163" s="19"/>
      <c r="C163" s="19"/>
      <c r="D163" s="19"/>
      <c r="E163" s="19"/>
      <c r="F163" s="19"/>
      <c r="G163" s="19"/>
      <c r="H163" s="19"/>
    </row>
    <row r="164" spans="1:8" x14ac:dyDescent="0.25">
      <c r="A164" s="19"/>
      <c r="B164" s="19"/>
      <c r="C164" s="19"/>
      <c r="D164" s="19"/>
      <c r="E164" s="19"/>
      <c r="F164" s="19"/>
      <c r="G164" s="19"/>
      <c r="H164" s="19"/>
    </row>
    <row r="165" spans="1:8" x14ac:dyDescent="0.25">
      <c r="A165" s="19"/>
      <c r="B165" s="19"/>
      <c r="C165" s="19"/>
      <c r="D165" s="19"/>
      <c r="E165" s="19"/>
      <c r="F165" s="19"/>
      <c r="G165" s="19"/>
      <c r="H165" s="19"/>
    </row>
    <row r="166" spans="1:8" x14ac:dyDescent="0.25">
      <c r="A166" s="19"/>
      <c r="B166" s="19"/>
      <c r="C166" s="19"/>
      <c r="D166" s="19"/>
      <c r="E166" s="19"/>
      <c r="F166" s="19"/>
      <c r="G166" s="19"/>
      <c r="H166" s="19"/>
    </row>
    <row r="167" spans="1:8" x14ac:dyDescent="0.25">
      <c r="A167" s="19"/>
      <c r="B167" s="19"/>
      <c r="C167" s="19"/>
      <c r="D167" s="19"/>
      <c r="E167" s="19"/>
      <c r="F167" s="19"/>
      <c r="G167" s="19"/>
      <c r="H167" s="19"/>
    </row>
    <row r="168" spans="1:8" x14ac:dyDescent="0.25">
      <c r="A168" s="19"/>
      <c r="B168" s="19"/>
      <c r="C168" s="19"/>
      <c r="D168" s="19"/>
      <c r="E168" s="19"/>
      <c r="F168" s="19"/>
      <c r="G168" s="19"/>
      <c r="H168" s="19"/>
    </row>
    <row r="169" spans="1:8" x14ac:dyDescent="0.25">
      <c r="A169" s="19"/>
      <c r="B169" s="19"/>
      <c r="C169" s="19"/>
      <c r="D169" s="19"/>
      <c r="E169" s="19"/>
      <c r="F169" s="19"/>
      <c r="G169" s="19"/>
      <c r="H169" s="19"/>
    </row>
    <row r="170" spans="1:8" x14ac:dyDescent="0.25">
      <c r="A170" s="19"/>
      <c r="B170" s="19"/>
      <c r="C170" s="19"/>
      <c r="D170" s="19"/>
      <c r="E170" s="19"/>
      <c r="F170" s="19"/>
      <c r="G170" s="19"/>
      <c r="H170" s="19"/>
    </row>
    <row r="171" spans="1:8" x14ac:dyDescent="0.25">
      <c r="A171" s="19"/>
      <c r="B171" s="19"/>
      <c r="C171" s="19"/>
      <c r="D171" s="19"/>
      <c r="E171" s="19"/>
      <c r="F171" s="19"/>
      <c r="G171" s="19"/>
      <c r="H171" s="19"/>
    </row>
    <row r="172" spans="1:8" x14ac:dyDescent="0.25">
      <c r="A172" s="19"/>
      <c r="B172" s="19"/>
      <c r="C172" s="19"/>
      <c r="D172" s="19"/>
      <c r="E172" s="19"/>
      <c r="F172" s="19"/>
      <c r="G172" s="19"/>
      <c r="H172" s="19"/>
    </row>
    <row r="173" spans="1:8" x14ac:dyDescent="0.25">
      <c r="A173" s="19"/>
      <c r="B173" s="19"/>
      <c r="C173" s="19"/>
      <c r="D173" s="19"/>
      <c r="E173" s="19"/>
      <c r="F173" s="19"/>
      <c r="G173" s="19"/>
      <c r="H173" s="19"/>
    </row>
    <row r="174" spans="1:8" x14ac:dyDescent="0.25">
      <c r="A174" s="19"/>
      <c r="B174" s="19"/>
      <c r="C174" s="19"/>
      <c r="D174" s="19"/>
      <c r="E174" s="19"/>
      <c r="F174" s="19"/>
      <c r="G174" s="19"/>
      <c r="H174" s="19"/>
    </row>
    <row r="175" spans="1:8" x14ac:dyDescent="0.25">
      <c r="A175" s="19"/>
      <c r="B175" s="19"/>
      <c r="C175" s="19"/>
      <c r="D175" s="19"/>
      <c r="E175" s="19"/>
      <c r="F175" s="19"/>
      <c r="G175" s="19"/>
      <c r="H175" s="19"/>
    </row>
    <row r="176" spans="1:8" x14ac:dyDescent="0.25">
      <c r="A176" s="19"/>
      <c r="B176" s="19"/>
      <c r="C176" s="19"/>
      <c r="D176" s="19"/>
      <c r="E176" s="19"/>
      <c r="F176" s="19"/>
      <c r="G176" s="19"/>
      <c r="H176" s="19"/>
    </row>
    <row r="177" spans="1:8" x14ac:dyDescent="0.25">
      <c r="A177" s="19"/>
      <c r="B177" s="19"/>
      <c r="C177" s="19"/>
      <c r="D177" s="19"/>
      <c r="E177" s="19"/>
      <c r="F177" s="19"/>
      <c r="G177" s="19"/>
      <c r="H177" s="19"/>
    </row>
    <row r="178" spans="1:8" x14ac:dyDescent="0.25">
      <c r="A178" s="19"/>
      <c r="B178" s="19"/>
      <c r="C178" s="19"/>
      <c r="D178" s="19"/>
      <c r="E178" s="19"/>
      <c r="F178" s="19"/>
      <c r="G178" s="19"/>
      <c r="H178" s="19"/>
    </row>
    <row r="179" spans="1:8" x14ac:dyDescent="0.25">
      <c r="A179" s="19"/>
      <c r="B179" s="19"/>
      <c r="C179" s="19"/>
      <c r="D179" s="19"/>
      <c r="E179" s="19"/>
      <c r="F179" s="19"/>
      <c r="G179" s="19"/>
      <c r="H179" s="19"/>
    </row>
    <row r="180" spans="1:8" x14ac:dyDescent="0.25">
      <c r="A180" s="19"/>
      <c r="B180" s="19"/>
      <c r="C180" s="19"/>
      <c r="D180" s="19"/>
      <c r="E180" s="19"/>
      <c r="F180" s="19"/>
      <c r="G180" s="19"/>
      <c r="H180" s="19"/>
    </row>
    <row r="181" spans="1:8" x14ac:dyDescent="0.25">
      <c r="A181" s="19"/>
      <c r="B181" s="19"/>
      <c r="C181" s="19"/>
      <c r="D181" s="19"/>
      <c r="E181" s="19"/>
      <c r="F181" s="19"/>
      <c r="G181" s="19"/>
      <c r="H181" s="19"/>
    </row>
    <row r="182" spans="1:8" x14ac:dyDescent="0.25">
      <c r="A182" s="19"/>
      <c r="B182" s="19"/>
      <c r="C182" s="19"/>
      <c r="D182" s="19"/>
      <c r="E182" s="19"/>
      <c r="F182" s="19"/>
      <c r="G182" s="19"/>
      <c r="H182" s="19"/>
    </row>
    <row r="183" spans="1:8" x14ac:dyDescent="0.25">
      <c r="A183" s="19"/>
      <c r="B183" s="19"/>
      <c r="C183" s="19"/>
      <c r="D183" s="19"/>
      <c r="E183" s="19"/>
      <c r="F183" s="19"/>
      <c r="G183" s="19"/>
      <c r="H183" s="19"/>
    </row>
    <row r="184" spans="1:8" x14ac:dyDescent="0.25">
      <c r="A184" s="19"/>
      <c r="B184" s="19"/>
      <c r="C184" s="19"/>
      <c r="D184" s="19"/>
      <c r="E184" s="19"/>
      <c r="F184" s="19"/>
      <c r="G184" s="19"/>
      <c r="H184" s="19"/>
    </row>
    <row r="185" spans="1:8" x14ac:dyDescent="0.25">
      <c r="A185" s="19"/>
      <c r="B185" s="19"/>
      <c r="C185" s="19"/>
      <c r="D185" s="19"/>
      <c r="E185" s="19"/>
      <c r="F185" s="19"/>
      <c r="G185" s="19"/>
      <c r="H185" s="19"/>
    </row>
    <row r="186" spans="1:8" x14ac:dyDescent="0.25">
      <c r="A186" s="19"/>
      <c r="B186" s="19"/>
      <c r="C186" s="19"/>
      <c r="D186" s="19"/>
      <c r="E186" s="19"/>
      <c r="F186" s="19"/>
      <c r="G186" s="19"/>
      <c r="H186" s="19"/>
    </row>
    <row r="187" spans="1:8" x14ac:dyDescent="0.25">
      <c r="A187" s="19"/>
      <c r="B187" s="19"/>
      <c r="C187" s="19"/>
      <c r="D187" s="19"/>
      <c r="E187" s="19"/>
      <c r="F187" s="19"/>
      <c r="G187" s="19"/>
      <c r="H187" s="19"/>
    </row>
    <row r="188" spans="1:8" x14ac:dyDescent="0.25">
      <c r="A188" s="19"/>
      <c r="B188" s="19"/>
      <c r="C188" s="19"/>
      <c r="D188" s="19"/>
      <c r="E188" s="19"/>
      <c r="F188" s="19"/>
      <c r="G188" s="19"/>
      <c r="H188" s="19"/>
    </row>
    <row r="189" spans="1:8" x14ac:dyDescent="0.25">
      <c r="A189" s="19"/>
      <c r="B189" s="19"/>
      <c r="C189" s="19"/>
      <c r="D189" s="19"/>
      <c r="E189" s="19"/>
      <c r="F189" s="19"/>
      <c r="G189" s="19"/>
      <c r="H189" s="19"/>
    </row>
    <row r="190" spans="1:8" x14ac:dyDescent="0.25">
      <c r="A190" s="19"/>
      <c r="B190" s="19"/>
      <c r="C190" s="19"/>
      <c r="D190" s="19"/>
      <c r="E190" s="19"/>
      <c r="F190" s="19"/>
      <c r="G190" s="19"/>
      <c r="H190" s="19"/>
    </row>
    <row r="191" spans="1:8" x14ac:dyDescent="0.25">
      <c r="A191" s="19"/>
      <c r="B191" s="19"/>
      <c r="C191" s="19"/>
      <c r="D191" s="19"/>
      <c r="E191" s="19"/>
      <c r="F191" s="19"/>
      <c r="G191" s="19"/>
      <c r="H191" s="19"/>
    </row>
    <row r="192" spans="1:8" x14ac:dyDescent="0.25">
      <c r="A192" s="19"/>
      <c r="B192" s="19"/>
      <c r="C192" s="19"/>
      <c r="D192" s="19"/>
      <c r="E192" s="19"/>
      <c r="F192" s="19"/>
      <c r="G192" s="19"/>
      <c r="H192" s="19"/>
    </row>
    <row r="193" spans="1:8" x14ac:dyDescent="0.25">
      <c r="A193" s="19"/>
      <c r="B193" s="19"/>
      <c r="C193" s="19"/>
      <c r="D193" s="19"/>
      <c r="E193" s="19"/>
      <c r="F193" s="19"/>
      <c r="G193" s="19"/>
      <c r="H193" s="19"/>
    </row>
    <row r="194" spans="1:8" x14ac:dyDescent="0.25">
      <c r="A194" s="19"/>
      <c r="B194" s="19"/>
      <c r="C194" s="19"/>
      <c r="D194" s="19"/>
      <c r="E194" s="19"/>
      <c r="F194" s="19"/>
      <c r="G194" s="19"/>
      <c r="H194" s="19"/>
    </row>
    <row r="195" spans="1:8" x14ac:dyDescent="0.25">
      <c r="A195" s="19"/>
      <c r="B195" s="19"/>
      <c r="C195" s="19"/>
      <c r="D195" s="19"/>
      <c r="E195" s="19"/>
      <c r="F195" s="19"/>
      <c r="G195" s="19"/>
      <c r="H195" s="19"/>
    </row>
    <row r="196" spans="1:8" x14ac:dyDescent="0.25">
      <c r="A196" s="19"/>
      <c r="B196" s="19"/>
      <c r="C196" s="19"/>
      <c r="D196" s="19"/>
      <c r="E196" s="19"/>
      <c r="F196" s="19"/>
      <c r="G196" s="19"/>
      <c r="H196" s="19"/>
    </row>
    <row r="197" spans="1:8" x14ac:dyDescent="0.25">
      <c r="A197" s="19"/>
      <c r="B197" s="19"/>
      <c r="C197" s="19"/>
      <c r="D197" s="19"/>
      <c r="E197" s="19"/>
      <c r="F197" s="19"/>
      <c r="G197" s="19"/>
      <c r="H197" s="19"/>
    </row>
    <row r="198" spans="1:8" x14ac:dyDescent="0.25">
      <c r="A198" s="19"/>
      <c r="B198" s="19"/>
      <c r="C198" s="19"/>
      <c r="D198" s="19"/>
      <c r="E198" s="19"/>
      <c r="F198" s="19"/>
      <c r="G198" s="19"/>
      <c r="H198" s="19"/>
    </row>
    <row r="199" spans="1:8" x14ac:dyDescent="0.25">
      <c r="A199" s="19"/>
      <c r="B199" s="19"/>
      <c r="C199" s="19"/>
      <c r="D199" s="19"/>
      <c r="E199" s="19"/>
      <c r="F199" s="19"/>
      <c r="G199" s="19"/>
      <c r="H199" s="19"/>
    </row>
    <row r="200" spans="1:8" x14ac:dyDescent="0.25">
      <c r="A200" s="19"/>
      <c r="B200" s="19"/>
      <c r="C200" s="19"/>
      <c r="D200" s="19"/>
      <c r="E200" s="19"/>
      <c r="F200" s="19"/>
      <c r="G200" s="19"/>
      <c r="H200" s="19"/>
    </row>
  </sheetData>
  <autoFilter ref="A4:H4"/>
  <dataValidations count="2">
    <dataValidation type="list" allowBlank="1" showErrorMessage="1" errorTitle="Valor no válido" error="Elige un valor de la lista." sqref="C10:C200">
      <formula1>"Documento,Registro,Entrevista,Observación,Dato / indicador"</formula1>
    </dataValidation>
    <dataValidation type="list" allowBlank="1" showErrorMessage="1" errorTitle="Valor no válido" error="Elige un valor de la lista." sqref="C5:C200">
      <formula1>"Documento,Registro,Entrevista,Observación,Dato / indicador"</formula1>
    </dataValidation>
  </dataValidations>
  <pageSetup paperSize="9" orientation="landscape" fitToWidth="1" fitToHeight="0"/>
  <headerFooter>
    <oddFooter>&amp;LEvidencias revisadas&amp;CQualitySupport · v2026.1&amp;R&amp;P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0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1" customWidth="1"/>
    <col min="5" max="6" width="18" customWidth="1"/>
    <col min="7" max="7" width="12" customWidth="1"/>
    <col min="8" max="8" width="40" customWidth="1"/>
    <col min="9" max="9" width="34" customWidth="1"/>
    <col min="10" max="10" width="26" customWidth="1"/>
    <col min="11" max="11" width="16" customWidth="1"/>
    <col min="12" max="12" width="12" customWidth="1"/>
    <col min="13" max="14" width="14" customWidth="1"/>
    <col min="15" max="15" width="12" customWidth="1"/>
  </cols>
  <sheetData>
    <row r="1" spans="1:1" x14ac:dyDescent="0.25">
      <c r="A1" s="1" t="s">
        <v>32</v>
      </c>
    </row>
    <row r="2" spans="1:1" x14ac:dyDescent="0.25">
      <c r="A2" s="2" t="s">
        <v>416</v>
      </c>
    </row>
    <row r="3" spans="1:1" x14ac:dyDescent="0.25">
      <c r="A3" s="3" t="s">
        <v>2</v>
      </c>
    </row>
    <row r="4" ht="30" customHeight="1" spans="1:15" x14ac:dyDescent="0.25">
      <c r="A4" s="18" t="s">
        <v>151</v>
      </c>
      <c r="B4" s="18" t="s">
        <v>417</v>
      </c>
      <c r="C4" s="18" t="s">
        <v>410</v>
      </c>
      <c r="D4" s="18" t="s">
        <v>96</v>
      </c>
      <c r="E4" s="18" t="s">
        <v>134</v>
      </c>
      <c r="F4" s="18" t="s">
        <v>106</v>
      </c>
      <c r="G4" s="18" t="s">
        <v>418</v>
      </c>
      <c r="H4" s="18" t="s">
        <v>419</v>
      </c>
      <c r="I4" s="18" t="s">
        <v>420</v>
      </c>
      <c r="J4" s="18" t="s">
        <v>421</v>
      </c>
      <c r="K4" s="18" t="s">
        <v>422</v>
      </c>
      <c r="L4" s="18" t="s">
        <v>423</v>
      </c>
      <c r="M4" s="18" t="s">
        <v>130</v>
      </c>
      <c r="N4" s="18" t="s">
        <v>424</v>
      </c>
      <c r="O4" s="18" t="s">
        <v>425</v>
      </c>
    </row>
    <row r="5" spans="1:15" x14ac:dyDescent="0.25">
      <c r="A5" s="22" t="s">
        <v>426</v>
      </c>
      <c r="B5" s="23">
        <v>46286</v>
      </c>
      <c r="C5" s="22" t="s">
        <v>399</v>
      </c>
      <c r="D5" s="22" t="s">
        <v>392</v>
      </c>
      <c r="E5" s="22" t="s">
        <v>388</v>
      </c>
      <c r="F5" s="22" t="s">
        <v>52</v>
      </c>
      <c r="G5" s="22" t="s">
        <v>427</v>
      </c>
      <c r="H5" s="22" t="s">
        <v>428</v>
      </c>
      <c r="I5" s="22" t="s">
        <v>429</v>
      </c>
      <c r="J5" s="22" t="s">
        <v>430</v>
      </c>
      <c r="K5" s="22" t="s">
        <v>431</v>
      </c>
      <c r="L5" s="22"/>
      <c r="M5" s="22" t="s">
        <v>432</v>
      </c>
      <c r="N5" s="22"/>
      <c r="O5" s="22"/>
    </row>
    <row r="6" spans="1:15" x14ac:dyDescent="0.25">
      <c r="A6" s="19"/>
      <c r="B6" s="20"/>
      <c r="C6" s="19"/>
      <c r="D6" s="19"/>
      <c r="E6" s="19"/>
      <c r="F6" s="19"/>
      <c r="G6" s="19"/>
      <c r="H6" s="19"/>
      <c r="I6" s="19"/>
      <c r="J6" s="19"/>
      <c r="K6" s="19"/>
      <c r="L6" s="20"/>
      <c r="M6" s="19"/>
      <c r="N6" s="19"/>
      <c r="O6" s="20"/>
    </row>
    <row r="7" spans="1:15" x14ac:dyDescent="0.25">
      <c r="A7" s="19"/>
      <c r="B7" s="20"/>
      <c r="C7" s="19"/>
      <c r="D7" s="19"/>
      <c r="E7" s="19"/>
      <c r="F7" s="19"/>
      <c r="G7" s="19"/>
      <c r="H7" s="19"/>
      <c r="I7" s="19"/>
      <c r="J7" s="19"/>
      <c r="K7" s="19"/>
      <c r="L7" s="20"/>
      <c r="M7" s="19"/>
      <c r="N7" s="19"/>
      <c r="O7" s="20"/>
    </row>
    <row r="8" spans="1:15" x14ac:dyDescent="0.25">
      <c r="A8" s="19"/>
      <c r="B8" s="20"/>
      <c r="C8" s="19"/>
      <c r="D8" s="19"/>
      <c r="E8" s="19"/>
      <c r="F8" s="19"/>
      <c r="G8" s="19"/>
      <c r="H8" s="19"/>
      <c r="I8" s="19"/>
      <c r="J8" s="19"/>
      <c r="K8" s="19"/>
      <c r="L8" s="20"/>
      <c r="M8" s="19"/>
      <c r="N8" s="19"/>
      <c r="O8" s="20"/>
    </row>
    <row r="9" spans="1:15" x14ac:dyDescent="0.25">
      <c r="A9" s="19"/>
      <c r="B9" s="20"/>
      <c r="C9" s="19"/>
      <c r="D9" s="19"/>
      <c r="E9" s="19"/>
      <c r="F9" s="19"/>
      <c r="G9" s="19"/>
      <c r="H9" s="19"/>
      <c r="I9" s="19"/>
      <c r="J9" s="19"/>
      <c r="K9" s="19"/>
      <c r="L9" s="20"/>
      <c r="M9" s="19"/>
      <c r="N9" s="19"/>
      <c r="O9" s="20"/>
    </row>
    <row r="10" spans="1:15" x14ac:dyDescent="0.25">
      <c r="A10" s="19"/>
      <c r="B10" s="20"/>
      <c r="C10" s="19"/>
      <c r="D10" s="19"/>
      <c r="E10" s="19"/>
      <c r="F10" s="19"/>
      <c r="G10" s="19"/>
      <c r="H10" s="19"/>
      <c r="I10" s="19"/>
      <c r="J10" s="19"/>
      <c r="K10" s="19"/>
      <c r="L10" s="20"/>
      <c r="M10" s="19"/>
      <c r="N10" s="19"/>
      <c r="O10" s="20"/>
    </row>
    <row r="11" spans="1:15" x14ac:dyDescent="0.25">
      <c r="A11" s="19"/>
      <c r="B11" s="20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19"/>
      <c r="N11" s="19"/>
      <c r="O11" s="20"/>
    </row>
    <row r="12" spans="1:15" x14ac:dyDescent="0.25">
      <c r="A12" s="19"/>
      <c r="B12" s="20"/>
      <c r="C12" s="19"/>
      <c r="D12" s="19"/>
      <c r="E12" s="19"/>
      <c r="F12" s="19"/>
      <c r="G12" s="19"/>
      <c r="H12" s="19"/>
      <c r="I12" s="19"/>
      <c r="J12" s="19"/>
      <c r="K12" s="19"/>
      <c r="L12" s="20"/>
      <c r="M12" s="19"/>
      <c r="N12" s="19"/>
      <c r="O12" s="20"/>
    </row>
    <row r="13" spans="1:15" x14ac:dyDescent="0.25">
      <c r="A13" s="19"/>
      <c r="B13" s="20"/>
      <c r="C13" s="19"/>
      <c r="D13" s="19"/>
      <c r="E13" s="19"/>
      <c r="F13" s="19"/>
      <c r="G13" s="19"/>
      <c r="H13" s="19"/>
      <c r="I13" s="19"/>
      <c r="J13" s="19"/>
      <c r="K13" s="19"/>
      <c r="L13" s="20"/>
      <c r="M13" s="19"/>
      <c r="N13" s="19"/>
      <c r="O13" s="20"/>
    </row>
    <row r="14" spans="1:15" x14ac:dyDescent="0.25">
      <c r="A14" s="19"/>
      <c r="B14" s="20"/>
      <c r="C14" s="19"/>
      <c r="D14" s="19"/>
      <c r="E14" s="19"/>
      <c r="F14" s="19"/>
      <c r="G14" s="19"/>
      <c r="H14" s="19"/>
      <c r="I14" s="19"/>
      <c r="J14" s="19"/>
      <c r="K14" s="19"/>
      <c r="L14" s="20"/>
      <c r="M14" s="19"/>
      <c r="N14" s="19"/>
      <c r="O14" s="20"/>
    </row>
    <row r="15" spans="1:15" x14ac:dyDescent="0.25">
      <c r="A15" s="19"/>
      <c r="B15" s="20"/>
      <c r="C15" s="19"/>
      <c r="D15" s="19"/>
      <c r="E15" s="19"/>
      <c r="F15" s="19"/>
      <c r="G15" s="19"/>
      <c r="H15" s="19"/>
      <c r="I15" s="19"/>
      <c r="J15" s="19"/>
      <c r="K15" s="19"/>
      <c r="L15" s="20"/>
      <c r="M15" s="19"/>
      <c r="N15" s="19"/>
      <c r="O15" s="20"/>
    </row>
    <row r="16" spans="1:15" x14ac:dyDescent="0.25">
      <c r="A16" s="19"/>
      <c r="B16" s="20"/>
      <c r="C16" s="19"/>
      <c r="D16" s="19"/>
      <c r="E16" s="19"/>
      <c r="F16" s="19"/>
      <c r="G16" s="19"/>
      <c r="H16" s="19"/>
      <c r="I16" s="19"/>
      <c r="J16" s="19"/>
      <c r="K16" s="19"/>
      <c r="L16" s="20"/>
      <c r="M16" s="19"/>
      <c r="N16" s="19"/>
      <c r="O16" s="20"/>
    </row>
    <row r="17" spans="1:15" x14ac:dyDescent="0.25">
      <c r="A17" s="19"/>
      <c r="B17" s="20"/>
      <c r="C17" s="19"/>
      <c r="D17" s="19"/>
      <c r="E17" s="19"/>
      <c r="F17" s="19"/>
      <c r="G17" s="19"/>
      <c r="H17" s="19"/>
      <c r="I17" s="19"/>
      <c r="J17" s="19"/>
      <c r="K17" s="19"/>
      <c r="L17" s="20"/>
      <c r="M17" s="19"/>
      <c r="N17" s="19"/>
      <c r="O17" s="20"/>
    </row>
    <row r="18" spans="1:15" x14ac:dyDescent="0.25">
      <c r="A18" s="19"/>
      <c r="B18" s="20"/>
      <c r="C18" s="19"/>
      <c r="D18" s="19"/>
      <c r="E18" s="19"/>
      <c r="F18" s="19"/>
      <c r="G18" s="19"/>
      <c r="H18" s="19"/>
      <c r="I18" s="19"/>
      <c r="J18" s="19"/>
      <c r="K18" s="19"/>
      <c r="L18" s="20"/>
      <c r="M18" s="19"/>
      <c r="N18" s="19"/>
      <c r="O18" s="20"/>
    </row>
    <row r="19" spans="1:15" x14ac:dyDescent="0.25">
      <c r="A19" s="19"/>
      <c r="B19" s="20"/>
      <c r="C19" s="19"/>
      <c r="D19" s="19"/>
      <c r="E19" s="19"/>
      <c r="F19" s="19"/>
      <c r="G19" s="19"/>
      <c r="H19" s="19"/>
      <c r="I19" s="19"/>
      <c r="J19" s="19"/>
      <c r="K19" s="19"/>
      <c r="L19" s="20"/>
      <c r="M19" s="19"/>
      <c r="N19" s="19"/>
      <c r="O19" s="20"/>
    </row>
    <row r="20" spans="1:15" x14ac:dyDescent="0.25">
      <c r="A20" s="19"/>
      <c r="B20" s="20"/>
      <c r="C20" s="19"/>
      <c r="D20" s="19"/>
      <c r="E20" s="19"/>
      <c r="F20" s="19"/>
      <c r="G20" s="19"/>
      <c r="H20" s="19"/>
      <c r="I20" s="19"/>
      <c r="J20" s="19"/>
      <c r="K20" s="19"/>
      <c r="L20" s="20"/>
      <c r="M20" s="19"/>
      <c r="N20" s="19"/>
      <c r="O20" s="20"/>
    </row>
    <row r="21" spans="1:15" x14ac:dyDescent="0.25">
      <c r="A21" s="19"/>
      <c r="B21" s="20"/>
      <c r="C21" s="19"/>
      <c r="D21" s="19"/>
      <c r="E21" s="19"/>
      <c r="F21" s="19"/>
      <c r="G21" s="19"/>
      <c r="H21" s="19"/>
      <c r="I21" s="19"/>
      <c r="J21" s="19"/>
      <c r="K21" s="19"/>
      <c r="L21" s="20"/>
      <c r="M21" s="19"/>
      <c r="N21" s="19"/>
      <c r="O21" s="20"/>
    </row>
    <row r="22" spans="1:15" x14ac:dyDescent="0.25">
      <c r="A22" s="19"/>
      <c r="B22" s="20"/>
      <c r="C22" s="19"/>
      <c r="D22" s="19"/>
      <c r="E22" s="19"/>
      <c r="F22" s="19"/>
      <c r="G22" s="19"/>
      <c r="H22" s="19"/>
      <c r="I22" s="19"/>
      <c r="J22" s="19"/>
      <c r="K22" s="19"/>
      <c r="L22" s="20"/>
      <c r="M22" s="19"/>
      <c r="N22" s="19"/>
      <c r="O22" s="20"/>
    </row>
    <row r="23" spans="1:15" x14ac:dyDescent="0.25">
      <c r="A23" s="19"/>
      <c r="B23" s="20"/>
      <c r="C23" s="19"/>
      <c r="D23" s="19"/>
      <c r="E23" s="19"/>
      <c r="F23" s="19"/>
      <c r="G23" s="19"/>
      <c r="H23" s="19"/>
      <c r="I23" s="19"/>
      <c r="J23" s="19"/>
      <c r="K23" s="19"/>
      <c r="L23" s="20"/>
      <c r="M23" s="19"/>
      <c r="N23" s="19"/>
      <c r="O23" s="20"/>
    </row>
    <row r="24" spans="1:15" x14ac:dyDescent="0.25">
      <c r="A24" s="19"/>
      <c r="B24" s="20"/>
      <c r="C24" s="19"/>
      <c r="D24" s="19"/>
      <c r="E24" s="19"/>
      <c r="F24" s="19"/>
      <c r="G24" s="19"/>
      <c r="H24" s="19"/>
      <c r="I24" s="19"/>
      <c r="J24" s="19"/>
      <c r="K24" s="19"/>
      <c r="L24" s="20"/>
      <c r="M24" s="19"/>
      <c r="N24" s="19"/>
      <c r="O24" s="20"/>
    </row>
    <row r="25" spans="1:15" x14ac:dyDescent="0.25">
      <c r="A25" s="19"/>
      <c r="B25" s="20"/>
      <c r="C25" s="19"/>
      <c r="D25" s="19"/>
      <c r="E25" s="19"/>
      <c r="F25" s="19"/>
      <c r="G25" s="19"/>
      <c r="H25" s="19"/>
      <c r="I25" s="19"/>
      <c r="J25" s="19"/>
      <c r="K25" s="19"/>
      <c r="L25" s="20"/>
      <c r="M25" s="19"/>
      <c r="N25" s="19"/>
      <c r="O25" s="20"/>
    </row>
    <row r="26" spans="1:15" x14ac:dyDescent="0.25">
      <c r="A26" s="19"/>
      <c r="B26" s="20"/>
      <c r="C26" s="19"/>
      <c r="D26" s="19"/>
      <c r="E26" s="19"/>
      <c r="F26" s="19"/>
      <c r="G26" s="19"/>
      <c r="H26" s="19"/>
      <c r="I26" s="19"/>
      <c r="J26" s="19"/>
      <c r="K26" s="19"/>
      <c r="L26" s="20"/>
      <c r="M26" s="19"/>
      <c r="N26" s="19"/>
      <c r="O26" s="20"/>
    </row>
    <row r="27" spans="1:15" x14ac:dyDescent="0.25">
      <c r="A27" s="19"/>
      <c r="B27" s="20"/>
      <c r="C27" s="19"/>
      <c r="D27" s="19"/>
      <c r="E27" s="19"/>
      <c r="F27" s="19"/>
      <c r="G27" s="19"/>
      <c r="H27" s="19"/>
      <c r="I27" s="19"/>
      <c r="J27" s="19"/>
      <c r="K27" s="19"/>
      <c r="L27" s="20"/>
      <c r="M27" s="19"/>
      <c r="N27" s="19"/>
      <c r="O27" s="20"/>
    </row>
    <row r="28" spans="1:15" x14ac:dyDescent="0.25">
      <c r="A28" s="19"/>
      <c r="B28" s="20"/>
      <c r="C28" s="19"/>
      <c r="D28" s="19"/>
      <c r="E28" s="19"/>
      <c r="F28" s="19"/>
      <c r="G28" s="19"/>
      <c r="H28" s="19"/>
      <c r="I28" s="19"/>
      <c r="J28" s="19"/>
      <c r="K28" s="19"/>
      <c r="L28" s="20"/>
      <c r="M28" s="19"/>
      <c r="N28" s="19"/>
      <c r="O28" s="20"/>
    </row>
    <row r="29" spans="1:15" x14ac:dyDescent="0.25">
      <c r="A29" s="19"/>
      <c r="B29" s="20"/>
      <c r="C29" s="19"/>
      <c r="D29" s="19"/>
      <c r="E29" s="19"/>
      <c r="F29" s="19"/>
      <c r="G29" s="19"/>
      <c r="H29" s="19"/>
      <c r="I29" s="19"/>
      <c r="J29" s="19"/>
      <c r="K29" s="19"/>
      <c r="L29" s="20"/>
      <c r="M29" s="19"/>
      <c r="N29" s="19"/>
      <c r="O29" s="20"/>
    </row>
    <row r="30" spans="1:15" x14ac:dyDescent="0.25">
      <c r="A30" s="19"/>
      <c r="B30" s="20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19"/>
      <c r="N30" s="19"/>
      <c r="O30" s="20"/>
    </row>
    <row r="31" spans="1:15" x14ac:dyDescent="0.25">
      <c r="A31" s="19"/>
      <c r="B31" s="20"/>
      <c r="C31" s="19"/>
      <c r="D31" s="19"/>
      <c r="E31" s="19"/>
      <c r="F31" s="19"/>
      <c r="G31" s="19"/>
      <c r="H31" s="19"/>
      <c r="I31" s="19"/>
      <c r="J31" s="19"/>
      <c r="K31" s="19"/>
      <c r="L31" s="20"/>
      <c r="M31" s="19"/>
      <c r="N31" s="19"/>
      <c r="O31" s="20"/>
    </row>
    <row r="32" spans="1:15" x14ac:dyDescent="0.25">
      <c r="A32" s="19"/>
      <c r="B32" s="20"/>
      <c r="C32" s="19"/>
      <c r="D32" s="19"/>
      <c r="E32" s="19"/>
      <c r="F32" s="19"/>
      <c r="G32" s="19"/>
      <c r="H32" s="19"/>
      <c r="I32" s="19"/>
      <c r="J32" s="19"/>
      <c r="K32" s="19"/>
      <c r="L32" s="20"/>
      <c r="M32" s="19"/>
      <c r="N32" s="19"/>
      <c r="O32" s="20"/>
    </row>
    <row r="33" spans="1:15" x14ac:dyDescent="0.25">
      <c r="A33" s="19"/>
      <c r="B33" s="20"/>
      <c r="C33" s="19"/>
      <c r="D33" s="19"/>
      <c r="E33" s="19"/>
      <c r="F33" s="19"/>
      <c r="G33" s="19"/>
      <c r="H33" s="19"/>
      <c r="I33" s="19"/>
      <c r="J33" s="19"/>
      <c r="K33" s="19"/>
      <c r="L33" s="20"/>
      <c r="M33" s="19"/>
      <c r="N33" s="19"/>
      <c r="O33" s="20"/>
    </row>
    <row r="34" spans="1:15" x14ac:dyDescent="0.25">
      <c r="A34" s="19"/>
      <c r="B34" s="20"/>
      <c r="C34" s="19"/>
      <c r="D34" s="19"/>
      <c r="E34" s="19"/>
      <c r="F34" s="19"/>
      <c r="G34" s="19"/>
      <c r="H34" s="19"/>
      <c r="I34" s="19"/>
      <c r="J34" s="19"/>
      <c r="K34" s="19"/>
      <c r="L34" s="20"/>
      <c r="M34" s="19"/>
      <c r="N34" s="19"/>
      <c r="O34" s="20"/>
    </row>
    <row r="35" spans="1:15" x14ac:dyDescent="0.25">
      <c r="A35" s="19"/>
      <c r="B35" s="20"/>
      <c r="C35" s="19"/>
      <c r="D35" s="19"/>
      <c r="E35" s="19"/>
      <c r="F35" s="19"/>
      <c r="G35" s="19"/>
      <c r="H35" s="19"/>
      <c r="I35" s="19"/>
      <c r="J35" s="19"/>
      <c r="K35" s="19"/>
      <c r="L35" s="20"/>
      <c r="M35" s="19"/>
      <c r="N35" s="19"/>
      <c r="O35" s="20"/>
    </row>
    <row r="36" spans="1:15" x14ac:dyDescent="0.25">
      <c r="A36" s="19"/>
      <c r="B36" s="20"/>
      <c r="C36" s="19"/>
      <c r="D36" s="19"/>
      <c r="E36" s="19"/>
      <c r="F36" s="19"/>
      <c r="G36" s="19"/>
      <c r="H36" s="19"/>
      <c r="I36" s="19"/>
      <c r="J36" s="19"/>
      <c r="K36" s="19"/>
      <c r="L36" s="20"/>
      <c r="M36" s="19"/>
      <c r="N36" s="19"/>
      <c r="O36" s="20"/>
    </row>
    <row r="37" spans="1:15" x14ac:dyDescent="0.25">
      <c r="A37" s="19"/>
      <c r="B37" s="20"/>
      <c r="C37" s="19"/>
      <c r="D37" s="19"/>
      <c r="E37" s="19"/>
      <c r="F37" s="19"/>
      <c r="G37" s="19"/>
      <c r="H37" s="19"/>
      <c r="I37" s="19"/>
      <c r="J37" s="19"/>
      <c r="K37" s="19"/>
      <c r="L37" s="20"/>
      <c r="M37" s="19"/>
      <c r="N37" s="19"/>
      <c r="O37" s="20"/>
    </row>
    <row r="38" spans="1:15" x14ac:dyDescent="0.25">
      <c r="A38" s="19"/>
      <c r="B38" s="20"/>
      <c r="C38" s="19"/>
      <c r="D38" s="19"/>
      <c r="E38" s="19"/>
      <c r="F38" s="19"/>
      <c r="G38" s="19"/>
      <c r="H38" s="19"/>
      <c r="I38" s="19"/>
      <c r="J38" s="19"/>
      <c r="K38" s="19"/>
      <c r="L38" s="20"/>
      <c r="M38" s="19"/>
      <c r="N38" s="19"/>
      <c r="O38" s="20"/>
    </row>
    <row r="39" spans="1:15" x14ac:dyDescent="0.25">
      <c r="A39" s="19"/>
      <c r="B39" s="20"/>
      <c r="C39" s="19"/>
      <c r="D39" s="19"/>
      <c r="E39" s="19"/>
      <c r="F39" s="19"/>
      <c r="G39" s="19"/>
      <c r="H39" s="19"/>
      <c r="I39" s="19"/>
      <c r="J39" s="19"/>
      <c r="K39" s="19"/>
      <c r="L39" s="20"/>
      <c r="M39" s="19"/>
      <c r="N39" s="19"/>
      <c r="O39" s="20"/>
    </row>
    <row r="40" spans="1:15" x14ac:dyDescent="0.25">
      <c r="A40" s="19"/>
      <c r="B40" s="20"/>
      <c r="C40" s="19"/>
      <c r="D40" s="19"/>
      <c r="E40" s="19"/>
      <c r="F40" s="19"/>
      <c r="G40" s="19"/>
      <c r="H40" s="19"/>
      <c r="I40" s="19"/>
      <c r="J40" s="19"/>
      <c r="K40" s="19"/>
      <c r="L40" s="20"/>
      <c r="M40" s="19"/>
      <c r="N40" s="19"/>
      <c r="O40" s="20"/>
    </row>
    <row r="41" spans="1:15" x14ac:dyDescent="0.25">
      <c r="A41" s="19"/>
      <c r="B41" s="20"/>
      <c r="C41" s="19"/>
      <c r="D41" s="19"/>
      <c r="E41" s="19"/>
      <c r="F41" s="19"/>
      <c r="G41" s="19"/>
      <c r="H41" s="19"/>
      <c r="I41" s="19"/>
      <c r="J41" s="19"/>
      <c r="K41" s="19"/>
      <c r="L41" s="20"/>
      <c r="M41" s="19"/>
      <c r="N41" s="19"/>
      <c r="O41" s="20"/>
    </row>
    <row r="42" spans="1:15" x14ac:dyDescent="0.25">
      <c r="A42" s="19"/>
      <c r="B42" s="20"/>
      <c r="C42" s="19"/>
      <c r="D42" s="19"/>
      <c r="E42" s="19"/>
      <c r="F42" s="19"/>
      <c r="G42" s="19"/>
      <c r="H42" s="19"/>
      <c r="I42" s="19"/>
      <c r="J42" s="19"/>
      <c r="K42" s="19"/>
      <c r="L42" s="20"/>
      <c r="M42" s="19"/>
      <c r="N42" s="19"/>
      <c r="O42" s="20"/>
    </row>
    <row r="43" spans="1:15" x14ac:dyDescent="0.25">
      <c r="A43" s="19"/>
      <c r="B43" s="20"/>
      <c r="C43" s="19"/>
      <c r="D43" s="19"/>
      <c r="E43" s="19"/>
      <c r="F43" s="19"/>
      <c r="G43" s="19"/>
      <c r="H43" s="19"/>
      <c r="I43" s="19"/>
      <c r="J43" s="19"/>
      <c r="K43" s="19"/>
      <c r="L43" s="20"/>
      <c r="M43" s="19"/>
      <c r="N43" s="19"/>
      <c r="O43" s="20"/>
    </row>
    <row r="44" spans="1:15" x14ac:dyDescent="0.25">
      <c r="A44" s="19"/>
      <c r="B44" s="20"/>
      <c r="C44" s="19"/>
      <c r="D44" s="19"/>
      <c r="E44" s="19"/>
      <c r="F44" s="19"/>
      <c r="G44" s="19"/>
      <c r="H44" s="19"/>
      <c r="I44" s="19"/>
      <c r="J44" s="19"/>
      <c r="K44" s="19"/>
      <c r="L44" s="20"/>
      <c r="M44" s="19"/>
      <c r="N44" s="19"/>
      <c r="O44" s="20"/>
    </row>
    <row r="45" spans="1:15" x14ac:dyDescent="0.25">
      <c r="A45" s="19"/>
      <c r="B45" s="20"/>
      <c r="C45" s="19"/>
      <c r="D45" s="19"/>
      <c r="E45" s="19"/>
      <c r="F45" s="19"/>
      <c r="G45" s="19"/>
      <c r="H45" s="19"/>
      <c r="I45" s="19"/>
      <c r="J45" s="19"/>
      <c r="K45" s="19"/>
      <c r="L45" s="20"/>
      <c r="M45" s="19"/>
      <c r="N45" s="19"/>
      <c r="O45" s="20"/>
    </row>
    <row r="46" spans="1:15" x14ac:dyDescent="0.25">
      <c r="A46" s="19"/>
      <c r="B46" s="20"/>
      <c r="C46" s="19"/>
      <c r="D46" s="19"/>
      <c r="E46" s="19"/>
      <c r="F46" s="19"/>
      <c r="G46" s="19"/>
      <c r="H46" s="19"/>
      <c r="I46" s="19"/>
      <c r="J46" s="19"/>
      <c r="K46" s="19"/>
      <c r="L46" s="20"/>
      <c r="M46" s="19"/>
      <c r="N46" s="19"/>
      <c r="O46" s="20"/>
    </row>
    <row r="47" spans="1:15" x14ac:dyDescent="0.25">
      <c r="A47" s="19"/>
      <c r="B47" s="20"/>
      <c r="C47" s="19"/>
      <c r="D47" s="19"/>
      <c r="E47" s="19"/>
      <c r="F47" s="19"/>
      <c r="G47" s="19"/>
      <c r="H47" s="19"/>
      <c r="I47" s="19"/>
      <c r="J47" s="19"/>
      <c r="K47" s="19"/>
      <c r="L47" s="20"/>
      <c r="M47" s="19"/>
      <c r="N47" s="19"/>
      <c r="O47" s="20"/>
    </row>
    <row r="48" spans="1:15" x14ac:dyDescent="0.25">
      <c r="A48" s="19"/>
      <c r="B48" s="20"/>
      <c r="C48" s="19"/>
      <c r="D48" s="19"/>
      <c r="E48" s="19"/>
      <c r="F48" s="19"/>
      <c r="G48" s="19"/>
      <c r="H48" s="19"/>
      <c r="I48" s="19"/>
      <c r="J48" s="19"/>
      <c r="K48" s="19"/>
      <c r="L48" s="20"/>
      <c r="M48" s="19"/>
      <c r="N48" s="19"/>
      <c r="O48" s="20"/>
    </row>
    <row r="49" spans="1:15" x14ac:dyDescent="0.25">
      <c r="A49" s="19"/>
      <c r="B49" s="20"/>
      <c r="C49" s="19"/>
      <c r="D49" s="19"/>
      <c r="E49" s="19"/>
      <c r="F49" s="19"/>
      <c r="G49" s="19"/>
      <c r="H49" s="19"/>
      <c r="I49" s="19"/>
      <c r="J49" s="19"/>
      <c r="K49" s="19"/>
      <c r="L49" s="20"/>
      <c r="M49" s="19"/>
      <c r="N49" s="19"/>
      <c r="O49" s="20"/>
    </row>
    <row r="50" spans="1:15" x14ac:dyDescent="0.25">
      <c r="A50" s="19"/>
      <c r="B50" s="20"/>
      <c r="C50" s="19"/>
      <c r="D50" s="19"/>
      <c r="E50" s="19"/>
      <c r="F50" s="19"/>
      <c r="G50" s="19"/>
      <c r="H50" s="19"/>
      <c r="I50" s="19"/>
      <c r="J50" s="19"/>
      <c r="K50" s="19"/>
      <c r="L50" s="20"/>
      <c r="M50" s="19"/>
      <c r="N50" s="19"/>
      <c r="O50" s="20"/>
    </row>
    <row r="51" spans="1:15" x14ac:dyDescent="0.25">
      <c r="A51" s="19"/>
      <c r="B51" s="20"/>
      <c r="C51" s="19"/>
      <c r="D51" s="19"/>
      <c r="E51" s="19"/>
      <c r="F51" s="19"/>
      <c r="G51" s="19"/>
      <c r="H51" s="19"/>
      <c r="I51" s="19"/>
      <c r="J51" s="19"/>
      <c r="K51" s="19"/>
      <c r="L51" s="20"/>
      <c r="M51" s="19"/>
      <c r="N51" s="19"/>
      <c r="O51" s="20"/>
    </row>
    <row r="52" spans="1:15" x14ac:dyDescent="0.25">
      <c r="A52" s="19"/>
      <c r="B52" s="20"/>
      <c r="C52" s="19"/>
      <c r="D52" s="19"/>
      <c r="E52" s="19"/>
      <c r="F52" s="19"/>
      <c r="G52" s="19"/>
      <c r="H52" s="19"/>
      <c r="I52" s="19"/>
      <c r="J52" s="19"/>
      <c r="K52" s="19"/>
      <c r="L52" s="20"/>
      <c r="M52" s="19"/>
      <c r="N52" s="19"/>
      <c r="O52" s="20"/>
    </row>
    <row r="53" spans="1:15" x14ac:dyDescent="0.25">
      <c r="A53" s="19"/>
      <c r="B53" s="20"/>
      <c r="C53" s="19"/>
      <c r="D53" s="19"/>
      <c r="E53" s="19"/>
      <c r="F53" s="19"/>
      <c r="G53" s="19"/>
      <c r="H53" s="19"/>
      <c r="I53" s="19"/>
      <c r="J53" s="19"/>
      <c r="K53" s="19"/>
      <c r="L53" s="20"/>
      <c r="M53" s="19"/>
      <c r="N53" s="19"/>
      <c r="O53" s="20"/>
    </row>
    <row r="54" spans="1:15" x14ac:dyDescent="0.25">
      <c r="A54" s="19"/>
      <c r="B54" s="20"/>
      <c r="C54" s="19"/>
      <c r="D54" s="19"/>
      <c r="E54" s="19"/>
      <c r="F54" s="19"/>
      <c r="G54" s="19"/>
      <c r="H54" s="19"/>
      <c r="I54" s="19"/>
      <c r="J54" s="19"/>
      <c r="K54" s="19"/>
      <c r="L54" s="20"/>
      <c r="M54" s="19"/>
      <c r="N54" s="19"/>
      <c r="O54" s="20"/>
    </row>
    <row r="55" spans="1:15" x14ac:dyDescent="0.25">
      <c r="A55" s="19"/>
      <c r="B55" s="20"/>
      <c r="C55" s="19"/>
      <c r="D55" s="19"/>
      <c r="E55" s="19"/>
      <c r="F55" s="19"/>
      <c r="G55" s="19"/>
      <c r="H55" s="19"/>
      <c r="I55" s="19"/>
      <c r="J55" s="19"/>
      <c r="K55" s="19"/>
      <c r="L55" s="20"/>
      <c r="M55" s="19"/>
      <c r="N55" s="19"/>
      <c r="O55" s="20"/>
    </row>
    <row r="56" spans="1:15" x14ac:dyDescent="0.25">
      <c r="A56" s="19"/>
      <c r="B56" s="20"/>
      <c r="C56" s="19"/>
      <c r="D56" s="19"/>
      <c r="E56" s="19"/>
      <c r="F56" s="19"/>
      <c r="G56" s="19"/>
      <c r="H56" s="19"/>
      <c r="I56" s="19"/>
      <c r="J56" s="19"/>
      <c r="K56" s="19"/>
      <c r="L56" s="20"/>
      <c r="M56" s="19"/>
      <c r="N56" s="19"/>
      <c r="O56" s="20"/>
    </row>
    <row r="57" spans="1:15" x14ac:dyDescent="0.25">
      <c r="A57" s="19"/>
      <c r="B57" s="20"/>
      <c r="C57" s="19"/>
      <c r="D57" s="19"/>
      <c r="E57" s="19"/>
      <c r="F57" s="19"/>
      <c r="G57" s="19"/>
      <c r="H57" s="19"/>
      <c r="I57" s="19"/>
      <c r="J57" s="19"/>
      <c r="K57" s="19"/>
      <c r="L57" s="20"/>
      <c r="M57" s="19"/>
      <c r="N57" s="19"/>
      <c r="O57" s="20"/>
    </row>
    <row r="58" spans="1:15" x14ac:dyDescent="0.25">
      <c r="A58" s="19"/>
      <c r="B58" s="20"/>
      <c r="C58" s="19"/>
      <c r="D58" s="19"/>
      <c r="E58" s="19"/>
      <c r="F58" s="19"/>
      <c r="G58" s="19"/>
      <c r="H58" s="19"/>
      <c r="I58" s="19"/>
      <c r="J58" s="19"/>
      <c r="K58" s="19"/>
      <c r="L58" s="20"/>
      <c r="M58" s="19"/>
      <c r="N58" s="19"/>
      <c r="O58" s="20"/>
    </row>
    <row r="59" spans="1:15" x14ac:dyDescent="0.25">
      <c r="A59" s="19"/>
      <c r="B59" s="20"/>
      <c r="C59" s="19"/>
      <c r="D59" s="19"/>
      <c r="E59" s="19"/>
      <c r="F59" s="19"/>
      <c r="G59" s="19"/>
      <c r="H59" s="19"/>
      <c r="I59" s="19"/>
      <c r="J59" s="19"/>
      <c r="K59" s="19"/>
      <c r="L59" s="20"/>
      <c r="M59" s="19"/>
      <c r="N59" s="19"/>
      <c r="O59" s="20"/>
    </row>
    <row r="60" spans="1:15" x14ac:dyDescent="0.25">
      <c r="A60" s="19"/>
      <c r="B60" s="20"/>
      <c r="C60" s="19"/>
      <c r="D60" s="19"/>
      <c r="E60" s="19"/>
      <c r="F60" s="19"/>
      <c r="G60" s="19"/>
      <c r="H60" s="19"/>
      <c r="I60" s="19"/>
      <c r="J60" s="19"/>
      <c r="K60" s="19"/>
      <c r="L60" s="20"/>
      <c r="M60" s="19"/>
      <c r="N60" s="19"/>
      <c r="O60" s="20"/>
    </row>
    <row r="61" spans="1:15" x14ac:dyDescent="0.25">
      <c r="A61" s="19"/>
      <c r="B61" s="20"/>
      <c r="C61" s="19"/>
      <c r="D61" s="19"/>
      <c r="E61" s="19"/>
      <c r="F61" s="19"/>
      <c r="G61" s="19"/>
      <c r="H61" s="19"/>
      <c r="I61" s="19"/>
      <c r="J61" s="19"/>
      <c r="K61" s="19"/>
      <c r="L61" s="20"/>
      <c r="M61" s="19"/>
      <c r="N61" s="19"/>
      <c r="O61" s="20"/>
    </row>
    <row r="62" spans="1:15" x14ac:dyDescent="0.25">
      <c r="A62" s="19"/>
      <c r="B62" s="20"/>
      <c r="C62" s="19"/>
      <c r="D62" s="19"/>
      <c r="E62" s="19"/>
      <c r="F62" s="19"/>
      <c r="G62" s="19"/>
      <c r="H62" s="19"/>
      <c r="I62" s="19"/>
      <c r="J62" s="19"/>
      <c r="K62" s="19"/>
      <c r="L62" s="20"/>
      <c r="M62" s="19"/>
      <c r="N62" s="19"/>
      <c r="O62" s="20"/>
    </row>
    <row r="63" spans="1:15" x14ac:dyDescent="0.25">
      <c r="A63" s="19"/>
      <c r="B63" s="20"/>
      <c r="C63" s="19"/>
      <c r="D63" s="19"/>
      <c r="E63" s="19"/>
      <c r="F63" s="19"/>
      <c r="G63" s="19"/>
      <c r="H63" s="19"/>
      <c r="I63" s="19"/>
      <c r="J63" s="19"/>
      <c r="K63" s="19"/>
      <c r="L63" s="20"/>
      <c r="M63" s="19"/>
      <c r="N63" s="19"/>
      <c r="O63" s="20"/>
    </row>
    <row r="64" spans="1:15" x14ac:dyDescent="0.25">
      <c r="A64" s="19"/>
      <c r="B64" s="20"/>
      <c r="C64" s="19"/>
      <c r="D64" s="19"/>
      <c r="E64" s="19"/>
      <c r="F64" s="19"/>
      <c r="G64" s="19"/>
      <c r="H64" s="19"/>
      <c r="I64" s="19"/>
      <c r="J64" s="19"/>
      <c r="K64" s="19"/>
      <c r="L64" s="20"/>
      <c r="M64" s="19"/>
      <c r="N64" s="19"/>
      <c r="O64" s="20"/>
    </row>
    <row r="65" spans="1:15" x14ac:dyDescent="0.25">
      <c r="A65" s="19"/>
      <c r="B65" s="20"/>
      <c r="C65" s="19"/>
      <c r="D65" s="19"/>
      <c r="E65" s="19"/>
      <c r="F65" s="19"/>
      <c r="G65" s="19"/>
      <c r="H65" s="19"/>
      <c r="I65" s="19"/>
      <c r="J65" s="19"/>
      <c r="K65" s="19"/>
      <c r="L65" s="20"/>
      <c r="M65" s="19"/>
      <c r="N65" s="19"/>
      <c r="O65" s="20"/>
    </row>
    <row r="66" spans="1:15" x14ac:dyDescent="0.25">
      <c r="A66" s="19"/>
      <c r="B66" s="20"/>
      <c r="C66" s="19"/>
      <c r="D66" s="19"/>
      <c r="E66" s="19"/>
      <c r="F66" s="19"/>
      <c r="G66" s="19"/>
      <c r="H66" s="19"/>
      <c r="I66" s="19"/>
      <c r="J66" s="19"/>
      <c r="K66" s="19"/>
      <c r="L66" s="20"/>
      <c r="M66" s="19"/>
      <c r="N66" s="19"/>
      <c r="O66" s="20"/>
    </row>
    <row r="67" spans="1:15" x14ac:dyDescent="0.25">
      <c r="A67" s="19"/>
      <c r="B67" s="20"/>
      <c r="C67" s="19"/>
      <c r="D67" s="19"/>
      <c r="E67" s="19"/>
      <c r="F67" s="19"/>
      <c r="G67" s="19"/>
      <c r="H67" s="19"/>
      <c r="I67" s="19"/>
      <c r="J67" s="19"/>
      <c r="K67" s="19"/>
      <c r="L67" s="20"/>
      <c r="M67" s="19"/>
      <c r="N67" s="19"/>
      <c r="O67" s="20"/>
    </row>
    <row r="68" spans="1:15" x14ac:dyDescent="0.25">
      <c r="A68" s="19"/>
      <c r="B68" s="20"/>
      <c r="C68" s="19"/>
      <c r="D68" s="19"/>
      <c r="E68" s="19"/>
      <c r="F68" s="19"/>
      <c r="G68" s="19"/>
      <c r="H68" s="19"/>
      <c r="I68" s="19"/>
      <c r="J68" s="19"/>
      <c r="K68" s="19"/>
      <c r="L68" s="20"/>
      <c r="M68" s="19"/>
      <c r="N68" s="19"/>
      <c r="O68" s="20"/>
    </row>
    <row r="69" spans="1:15" x14ac:dyDescent="0.25">
      <c r="A69" s="19"/>
      <c r="B69" s="20"/>
      <c r="C69" s="19"/>
      <c r="D69" s="19"/>
      <c r="E69" s="19"/>
      <c r="F69" s="19"/>
      <c r="G69" s="19"/>
      <c r="H69" s="19"/>
      <c r="I69" s="19"/>
      <c r="J69" s="19"/>
      <c r="K69" s="19"/>
      <c r="L69" s="20"/>
      <c r="M69" s="19"/>
      <c r="N69" s="19"/>
      <c r="O69" s="20"/>
    </row>
    <row r="70" spans="1:15" x14ac:dyDescent="0.25">
      <c r="A70" s="19"/>
      <c r="B70" s="20"/>
      <c r="C70" s="19"/>
      <c r="D70" s="19"/>
      <c r="E70" s="19"/>
      <c r="F70" s="19"/>
      <c r="G70" s="19"/>
      <c r="H70" s="19"/>
      <c r="I70" s="19"/>
      <c r="J70" s="19"/>
      <c r="K70" s="19"/>
      <c r="L70" s="20"/>
      <c r="M70" s="19"/>
      <c r="N70" s="19"/>
      <c r="O70" s="20"/>
    </row>
    <row r="71" spans="1:15" x14ac:dyDescent="0.25">
      <c r="A71" s="19"/>
      <c r="B71" s="20"/>
      <c r="C71" s="19"/>
      <c r="D71" s="19"/>
      <c r="E71" s="19"/>
      <c r="F71" s="19"/>
      <c r="G71" s="19"/>
      <c r="H71" s="19"/>
      <c r="I71" s="19"/>
      <c r="J71" s="19"/>
      <c r="K71" s="19"/>
      <c r="L71" s="20"/>
      <c r="M71" s="19"/>
      <c r="N71" s="19"/>
      <c r="O71" s="20"/>
    </row>
    <row r="72" spans="1:15" x14ac:dyDescent="0.25">
      <c r="A72" s="19"/>
      <c r="B72" s="20"/>
      <c r="C72" s="19"/>
      <c r="D72" s="19"/>
      <c r="E72" s="19"/>
      <c r="F72" s="19"/>
      <c r="G72" s="19"/>
      <c r="H72" s="19"/>
      <c r="I72" s="19"/>
      <c r="J72" s="19"/>
      <c r="K72" s="19"/>
      <c r="L72" s="20"/>
      <c r="M72" s="19"/>
      <c r="N72" s="19"/>
      <c r="O72" s="20"/>
    </row>
    <row r="73" spans="1:15" x14ac:dyDescent="0.25">
      <c r="A73" s="19"/>
      <c r="B73" s="20"/>
      <c r="C73" s="19"/>
      <c r="D73" s="19"/>
      <c r="E73" s="19"/>
      <c r="F73" s="19"/>
      <c r="G73" s="19"/>
      <c r="H73" s="19"/>
      <c r="I73" s="19"/>
      <c r="J73" s="19"/>
      <c r="K73" s="19"/>
      <c r="L73" s="20"/>
      <c r="M73" s="19"/>
      <c r="N73" s="19"/>
      <c r="O73" s="20"/>
    </row>
    <row r="74" spans="1:15" x14ac:dyDescent="0.25">
      <c r="A74" s="19"/>
      <c r="B74" s="20"/>
      <c r="C74" s="19"/>
      <c r="D74" s="19"/>
      <c r="E74" s="19"/>
      <c r="F74" s="19"/>
      <c r="G74" s="19"/>
      <c r="H74" s="19"/>
      <c r="I74" s="19"/>
      <c r="J74" s="19"/>
      <c r="K74" s="19"/>
      <c r="L74" s="20"/>
      <c r="M74" s="19"/>
      <c r="N74" s="19"/>
      <c r="O74" s="20"/>
    </row>
    <row r="75" spans="1:15" x14ac:dyDescent="0.25">
      <c r="A75" s="19"/>
      <c r="B75" s="20"/>
      <c r="C75" s="19"/>
      <c r="D75" s="19"/>
      <c r="E75" s="19"/>
      <c r="F75" s="19"/>
      <c r="G75" s="19"/>
      <c r="H75" s="19"/>
      <c r="I75" s="19"/>
      <c r="J75" s="19"/>
      <c r="K75" s="19"/>
      <c r="L75" s="20"/>
      <c r="M75" s="19"/>
      <c r="N75" s="19"/>
      <c r="O75" s="20"/>
    </row>
    <row r="76" spans="1:15" x14ac:dyDescent="0.25">
      <c r="A76" s="19"/>
      <c r="B76" s="20"/>
      <c r="C76" s="19"/>
      <c r="D76" s="19"/>
      <c r="E76" s="19"/>
      <c r="F76" s="19"/>
      <c r="G76" s="19"/>
      <c r="H76" s="19"/>
      <c r="I76" s="19"/>
      <c r="J76" s="19"/>
      <c r="K76" s="19"/>
      <c r="L76" s="20"/>
      <c r="M76" s="19"/>
      <c r="N76" s="19"/>
      <c r="O76" s="20"/>
    </row>
    <row r="77" spans="1:15" x14ac:dyDescent="0.25">
      <c r="A77" s="19"/>
      <c r="B77" s="20"/>
      <c r="C77" s="19"/>
      <c r="D77" s="19"/>
      <c r="E77" s="19"/>
      <c r="F77" s="19"/>
      <c r="G77" s="19"/>
      <c r="H77" s="19"/>
      <c r="I77" s="19"/>
      <c r="J77" s="19"/>
      <c r="K77" s="19"/>
      <c r="L77" s="20"/>
      <c r="M77" s="19"/>
      <c r="N77" s="19"/>
      <c r="O77" s="20"/>
    </row>
    <row r="78" spans="1:15" x14ac:dyDescent="0.25">
      <c r="A78" s="19"/>
      <c r="B78" s="20"/>
      <c r="C78" s="19"/>
      <c r="D78" s="19"/>
      <c r="E78" s="19"/>
      <c r="F78" s="19"/>
      <c r="G78" s="19"/>
      <c r="H78" s="19"/>
      <c r="I78" s="19"/>
      <c r="J78" s="19"/>
      <c r="K78" s="19"/>
      <c r="L78" s="20"/>
      <c r="M78" s="19"/>
      <c r="N78" s="19"/>
      <c r="O78" s="20"/>
    </row>
    <row r="79" spans="1:15" x14ac:dyDescent="0.25">
      <c r="A79" s="19"/>
      <c r="B79" s="20"/>
      <c r="C79" s="19"/>
      <c r="D79" s="19"/>
      <c r="E79" s="19"/>
      <c r="F79" s="19"/>
      <c r="G79" s="19"/>
      <c r="H79" s="19"/>
      <c r="I79" s="19"/>
      <c r="J79" s="19"/>
      <c r="K79" s="19"/>
      <c r="L79" s="20"/>
      <c r="M79" s="19"/>
      <c r="N79" s="19"/>
      <c r="O79" s="20"/>
    </row>
    <row r="80" spans="1:15" x14ac:dyDescent="0.25">
      <c r="A80" s="19"/>
      <c r="B80" s="20"/>
      <c r="C80" s="19"/>
      <c r="D80" s="19"/>
      <c r="E80" s="19"/>
      <c r="F80" s="19"/>
      <c r="G80" s="19"/>
      <c r="H80" s="19"/>
      <c r="I80" s="19"/>
      <c r="J80" s="19"/>
      <c r="K80" s="19"/>
      <c r="L80" s="20"/>
      <c r="M80" s="19"/>
      <c r="N80" s="19"/>
      <c r="O80" s="20"/>
    </row>
    <row r="81" spans="1:15" x14ac:dyDescent="0.25">
      <c r="A81" s="19"/>
      <c r="B81" s="20"/>
      <c r="C81" s="19"/>
      <c r="D81" s="19"/>
      <c r="E81" s="19"/>
      <c r="F81" s="19"/>
      <c r="G81" s="19"/>
      <c r="H81" s="19"/>
      <c r="I81" s="19"/>
      <c r="J81" s="19"/>
      <c r="K81" s="19"/>
      <c r="L81" s="20"/>
      <c r="M81" s="19"/>
      <c r="N81" s="19"/>
      <c r="O81" s="20"/>
    </row>
    <row r="82" spans="1:15" x14ac:dyDescent="0.25">
      <c r="A82" s="19"/>
      <c r="B82" s="20"/>
      <c r="C82" s="19"/>
      <c r="D82" s="19"/>
      <c r="E82" s="19"/>
      <c r="F82" s="19"/>
      <c r="G82" s="19"/>
      <c r="H82" s="19"/>
      <c r="I82" s="19"/>
      <c r="J82" s="19"/>
      <c r="K82" s="19"/>
      <c r="L82" s="20"/>
      <c r="M82" s="19"/>
      <c r="N82" s="19"/>
      <c r="O82" s="20"/>
    </row>
    <row r="83" spans="1:15" x14ac:dyDescent="0.25">
      <c r="A83" s="19"/>
      <c r="B83" s="20"/>
      <c r="C83" s="19"/>
      <c r="D83" s="19"/>
      <c r="E83" s="19"/>
      <c r="F83" s="19"/>
      <c r="G83" s="19"/>
      <c r="H83" s="19"/>
      <c r="I83" s="19"/>
      <c r="J83" s="19"/>
      <c r="K83" s="19"/>
      <c r="L83" s="20"/>
      <c r="M83" s="19"/>
      <c r="N83" s="19"/>
      <c r="O83" s="20"/>
    </row>
    <row r="84" spans="1:15" x14ac:dyDescent="0.25">
      <c r="A84" s="19"/>
      <c r="B84" s="20"/>
      <c r="C84" s="19"/>
      <c r="D84" s="19"/>
      <c r="E84" s="19"/>
      <c r="F84" s="19"/>
      <c r="G84" s="19"/>
      <c r="H84" s="19"/>
      <c r="I84" s="19"/>
      <c r="J84" s="19"/>
      <c r="K84" s="19"/>
      <c r="L84" s="20"/>
      <c r="M84" s="19"/>
      <c r="N84" s="19"/>
      <c r="O84" s="20"/>
    </row>
    <row r="85" spans="1:15" x14ac:dyDescent="0.25">
      <c r="A85" s="19"/>
      <c r="B85" s="20"/>
      <c r="C85" s="19"/>
      <c r="D85" s="19"/>
      <c r="E85" s="19"/>
      <c r="F85" s="19"/>
      <c r="G85" s="19"/>
      <c r="H85" s="19"/>
      <c r="I85" s="19"/>
      <c r="J85" s="19"/>
      <c r="K85" s="19"/>
      <c r="L85" s="20"/>
      <c r="M85" s="19"/>
      <c r="N85" s="19"/>
      <c r="O85" s="20"/>
    </row>
    <row r="86" spans="1:15" x14ac:dyDescent="0.25">
      <c r="A86" s="19"/>
      <c r="B86" s="20"/>
      <c r="C86" s="19"/>
      <c r="D86" s="19"/>
      <c r="E86" s="19"/>
      <c r="F86" s="19"/>
      <c r="G86" s="19"/>
      <c r="H86" s="19"/>
      <c r="I86" s="19"/>
      <c r="J86" s="19"/>
      <c r="K86" s="19"/>
      <c r="L86" s="20"/>
      <c r="M86" s="19"/>
      <c r="N86" s="19"/>
      <c r="O86" s="20"/>
    </row>
    <row r="87" spans="1:15" x14ac:dyDescent="0.25">
      <c r="A87" s="19"/>
      <c r="B87" s="20"/>
      <c r="C87" s="19"/>
      <c r="D87" s="19"/>
      <c r="E87" s="19"/>
      <c r="F87" s="19"/>
      <c r="G87" s="19"/>
      <c r="H87" s="19"/>
      <c r="I87" s="19"/>
      <c r="J87" s="19"/>
      <c r="K87" s="19"/>
      <c r="L87" s="20"/>
      <c r="M87" s="19"/>
      <c r="N87" s="19"/>
      <c r="O87" s="20"/>
    </row>
    <row r="88" spans="1:15" x14ac:dyDescent="0.25">
      <c r="A88" s="19"/>
      <c r="B88" s="20"/>
      <c r="C88" s="19"/>
      <c r="D88" s="19"/>
      <c r="E88" s="19"/>
      <c r="F88" s="19"/>
      <c r="G88" s="19"/>
      <c r="H88" s="19"/>
      <c r="I88" s="19"/>
      <c r="J88" s="19"/>
      <c r="K88" s="19"/>
      <c r="L88" s="20"/>
      <c r="M88" s="19"/>
      <c r="N88" s="19"/>
      <c r="O88" s="20"/>
    </row>
    <row r="89" spans="1:15" x14ac:dyDescent="0.25">
      <c r="A89" s="19"/>
      <c r="B89" s="20"/>
      <c r="C89" s="19"/>
      <c r="D89" s="19"/>
      <c r="E89" s="19"/>
      <c r="F89" s="19"/>
      <c r="G89" s="19"/>
      <c r="H89" s="19"/>
      <c r="I89" s="19"/>
      <c r="J89" s="19"/>
      <c r="K89" s="19"/>
      <c r="L89" s="20"/>
      <c r="M89" s="19"/>
      <c r="N89" s="19"/>
      <c r="O89" s="20"/>
    </row>
    <row r="90" spans="1:15" x14ac:dyDescent="0.25">
      <c r="A90" s="19"/>
      <c r="B90" s="20"/>
      <c r="C90" s="19"/>
      <c r="D90" s="19"/>
      <c r="E90" s="19"/>
      <c r="F90" s="19"/>
      <c r="G90" s="19"/>
      <c r="H90" s="19"/>
      <c r="I90" s="19"/>
      <c r="J90" s="19"/>
      <c r="K90" s="19"/>
      <c r="L90" s="20"/>
      <c r="M90" s="19"/>
      <c r="N90" s="19"/>
      <c r="O90" s="20"/>
    </row>
    <row r="91" spans="1:15" x14ac:dyDescent="0.25">
      <c r="A91" s="19"/>
      <c r="B91" s="20"/>
      <c r="C91" s="19"/>
      <c r="D91" s="19"/>
      <c r="E91" s="19"/>
      <c r="F91" s="19"/>
      <c r="G91" s="19"/>
      <c r="H91" s="19"/>
      <c r="I91" s="19"/>
      <c r="J91" s="19"/>
      <c r="K91" s="19"/>
      <c r="L91" s="20"/>
      <c r="M91" s="19"/>
      <c r="N91" s="19"/>
      <c r="O91" s="20"/>
    </row>
    <row r="92" spans="1:15" x14ac:dyDescent="0.25">
      <c r="A92" s="19"/>
      <c r="B92" s="20"/>
      <c r="C92" s="19"/>
      <c r="D92" s="19"/>
      <c r="E92" s="19"/>
      <c r="F92" s="19"/>
      <c r="G92" s="19"/>
      <c r="H92" s="19"/>
      <c r="I92" s="19"/>
      <c r="J92" s="19"/>
      <c r="K92" s="19"/>
      <c r="L92" s="20"/>
      <c r="M92" s="19"/>
      <c r="N92" s="19"/>
      <c r="O92" s="20"/>
    </row>
    <row r="93" spans="1:15" x14ac:dyDescent="0.25">
      <c r="A93" s="19"/>
      <c r="B93" s="20"/>
      <c r="C93" s="19"/>
      <c r="D93" s="19"/>
      <c r="E93" s="19"/>
      <c r="F93" s="19"/>
      <c r="G93" s="19"/>
      <c r="H93" s="19"/>
      <c r="I93" s="19"/>
      <c r="J93" s="19"/>
      <c r="K93" s="19"/>
      <c r="L93" s="20"/>
      <c r="M93" s="19"/>
      <c r="N93" s="19"/>
      <c r="O93" s="20"/>
    </row>
    <row r="94" spans="1:15" x14ac:dyDescent="0.25">
      <c r="A94" s="19"/>
      <c r="B94" s="20"/>
      <c r="C94" s="19"/>
      <c r="D94" s="19"/>
      <c r="E94" s="19"/>
      <c r="F94" s="19"/>
      <c r="G94" s="19"/>
      <c r="H94" s="19"/>
      <c r="I94" s="19"/>
      <c r="J94" s="19"/>
      <c r="K94" s="19"/>
      <c r="L94" s="20"/>
      <c r="M94" s="19"/>
      <c r="N94" s="19"/>
      <c r="O94" s="20"/>
    </row>
    <row r="95" spans="1:15" x14ac:dyDescent="0.25">
      <c r="A95" s="19"/>
      <c r="B95" s="20"/>
      <c r="C95" s="19"/>
      <c r="D95" s="19"/>
      <c r="E95" s="19"/>
      <c r="F95" s="19"/>
      <c r="G95" s="19"/>
      <c r="H95" s="19"/>
      <c r="I95" s="19"/>
      <c r="J95" s="19"/>
      <c r="K95" s="19"/>
      <c r="L95" s="20"/>
      <c r="M95" s="19"/>
      <c r="N95" s="19"/>
      <c r="O95" s="20"/>
    </row>
    <row r="96" spans="1:15" x14ac:dyDescent="0.25">
      <c r="A96" s="19"/>
      <c r="B96" s="20"/>
      <c r="C96" s="19"/>
      <c r="D96" s="19"/>
      <c r="E96" s="19"/>
      <c r="F96" s="19"/>
      <c r="G96" s="19"/>
      <c r="H96" s="19"/>
      <c r="I96" s="19"/>
      <c r="J96" s="19"/>
      <c r="K96" s="19"/>
      <c r="L96" s="20"/>
      <c r="M96" s="19"/>
      <c r="N96" s="19"/>
      <c r="O96" s="20"/>
    </row>
    <row r="97" spans="1:15" x14ac:dyDescent="0.25">
      <c r="A97" s="19"/>
      <c r="B97" s="20"/>
      <c r="C97" s="19"/>
      <c r="D97" s="19"/>
      <c r="E97" s="19"/>
      <c r="F97" s="19"/>
      <c r="G97" s="19"/>
      <c r="H97" s="19"/>
      <c r="I97" s="19"/>
      <c r="J97" s="19"/>
      <c r="K97" s="19"/>
      <c r="L97" s="20"/>
      <c r="M97" s="19"/>
      <c r="N97" s="19"/>
      <c r="O97" s="20"/>
    </row>
    <row r="98" spans="1:15" x14ac:dyDescent="0.25">
      <c r="A98" s="19"/>
      <c r="B98" s="20"/>
      <c r="C98" s="19"/>
      <c r="D98" s="19"/>
      <c r="E98" s="19"/>
      <c r="F98" s="19"/>
      <c r="G98" s="19"/>
      <c r="H98" s="19"/>
      <c r="I98" s="19"/>
      <c r="J98" s="19"/>
      <c r="K98" s="19"/>
      <c r="L98" s="20"/>
      <c r="M98" s="19"/>
      <c r="N98" s="19"/>
      <c r="O98" s="20"/>
    </row>
    <row r="99" spans="1:15" x14ac:dyDescent="0.25">
      <c r="A99" s="19"/>
      <c r="B99" s="20"/>
      <c r="C99" s="19"/>
      <c r="D99" s="19"/>
      <c r="E99" s="19"/>
      <c r="F99" s="19"/>
      <c r="G99" s="19"/>
      <c r="H99" s="19"/>
      <c r="I99" s="19"/>
      <c r="J99" s="19"/>
      <c r="K99" s="19"/>
      <c r="L99" s="20"/>
      <c r="M99" s="19"/>
      <c r="N99" s="19"/>
      <c r="O99" s="20"/>
    </row>
    <row r="100" spans="1:15" x14ac:dyDescent="0.25">
      <c r="A100" s="19"/>
      <c r="B100" s="20"/>
      <c r="C100" s="19"/>
      <c r="D100" s="19"/>
      <c r="E100" s="19"/>
      <c r="F100" s="19"/>
      <c r="G100" s="19"/>
      <c r="H100" s="19"/>
      <c r="I100" s="19"/>
      <c r="J100" s="19"/>
      <c r="K100" s="19"/>
      <c r="L100" s="20"/>
      <c r="M100" s="19"/>
      <c r="N100" s="19"/>
      <c r="O100" s="20"/>
    </row>
    <row r="101" spans="1:15" x14ac:dyDescent="0.25">
      <c r="A101" s="19"/>
      <c r="B101" s="20"/>
      <c r="C101" s="19"/>
      <c r="D101" s="19"/>
      <c r="E101" s="19"/>
      <c r="F101" s="19"/>
      <c r="G101" s="19"/>
      <c r="H101" s="19"/>
      <c r="I101" s="19"/>
      <c r="J101" s="19"/>
      <c r="K101" s="19"/>
      <c r="L101" s="20"/>
      <c r="M101" s="19"/>
      <c r="N101" s="19"/>
      <c r="O101" s="20"/>
    </row>
    <row r="102" spans="1:15" x14ac:dyDescent="0.25">
      <c r="A102" s="19"/>
      <c r="B102" s="20"/>
      <c r="C102" s="19"/>
      <c r="D102" s="19"/>
      <c r="E102" s="19"/>
      <c r="F102" s="19"/>
      <c r="G102" s="19"/>
      <c r="H102" s="19"/>
      <c r="I102" s="19"/>
      <c r="J102" s="19"/>
      <c r="K102" s="19"/>
      <c r="L102" s="20"/>
      <c r="M102" s="19"/>
      <c r="N102" s="19"/>
      <c r="O102" s="20"/>
    </row>
    <row r="103" spans="1:15" x14ac:dyDescent="0.25">
      <c r="A103" s="19"/>
      <c r="B103" s="20"/>
      <c r="C103" s="19"/>
      <c r="D103" s="19"/>
      <c r="E103" s="19"/>
      <c r="F103" s="19"/>
      <c r="G103" s="19"/>
      <c r="H103" s="19"/>
      <c r="I103" s="19"/>
      <c r="J103" s="19"/>
      <c r="K103" s="19"/>
      <c r="L103" s="20"/>
      <c r="M103" s="19"/>
      <c r="N103" s="19"/>
      <c r="O103" s="20"/>
    </row>
    <row r="104" spans="1:15" x14ac:dyDescent="0.25">
      <c r="A104" s="19"/>
      <c r="B104" s="20"/>
      <c r="C104" s="19"/>
      <c r="D104" s="19"/>
      <c r="E104" s="19"/>
      <c r="F104" s="19"/>
      <c r="G104" s="19"/>
      <c r="H104" s="19"/>
      <c r="I104" s="19"/>
      <c r="J104" s="19"/>
      <c r="K104" s="19"/>
      <c r="L104" s="20"/>
      <c r="M104" s="19"/>
      <c r="N104" s="19"/>
      <c r="O104" s="20"/>
    </row>
    <row r="105" spans="1:15" x14ac:dyDescent="0.25">
      <c r="A105" s="19"/>
      <c r="B105" s="20"/>
      <c r="C105" s="19"/>
      <c r="D105" s="19"/>
      <c r="E105" s="19"/>
      <c r="F105" s="19"/>
      <c r="G105" s="19"/>
      <c r="H105" s="19"/>
      <c r="I105" s="19"/>
      <c r="J105" s="19"/>
      <c r="K105" s="19"/>
      <c r="L105" s="20"/>
      <c r="M105" s="19"/>
      <c r="N105" s="19"/>
      <c r="O105" s="20"/>
    </row>
    <row r="106" spans="1:15" x14ac:dyDescent="0.25">
      <c r="A106" s="19"/>
      <c r="B106" s="20"/>
      <c r="C106" s="19"/>
      <c r="D106" s="19"/>
      <c r="E106" s="19"/>
      <c r="F106" s="19"/>
      <c r="G106" s="19"/>
      <c r="H106" s="19"/>
      <c r="I106" s="19"/>
      <c r="J106" s="19"/>
      <c r="K106" s="19"/>
      <c r="L106" s="20"/>
      <c r="M106" s="19"/>
      <c r="N106" s="19"/>
      <c r="O106" s="20"/>
    </row>
    <row r="107" spans="1:15" x14ac:dyDescent="0.25">
      <c r="A107" s="19"/>
      <c r="B107" s="20"/>
      <c r="C107" s="19"/>
      <c r="D107" s="19"/>
      <c r="E107" s="19"/>
      <c r="F107" s="19"/>
      <c r="G107" s="19"/>
      <c r="H107" s="19"/>
      <c r="I107" s="19"/>
      <c r="J107" s="19"/>
      <c r="K107" s="19"/>
      <c r="L107" s="20"/>
      <c r="M107" s="19"/>
      <c r="N107" s="19"/>
      <c r="O107" s="20"/>
    </row>
    <row r="108" spans="1:15" x14ac:dyDescent="0.25">
      <c r="A108" s="19"/>
      <c r="B108" s="20"/>
      <c r="C108" s="19"/>
      <c r="D108" s="19"/>
      <c r="E108" s="19"/>
      <c r="F108" s="19"/>
      <c r="G108" s="19"/>
      <c r="H108" s="19"/>
      <c r="I108" s="19"/>
      <c r="J108" s="19"/>
      <c r="K108" s="19"/>
      <c r="L108" s="20"/>
      <c r="M108" s="19"/>
      <c r="N108" s="19"/>
      <c r="O108" s="20"/>
    </row>
    <row r="109" spans="1:15" x14ac:dyDescent="0.25">
      <c r="A109" s="19"/>
      <c r="B109" s="20"/>
      <c r="C109" s="19"/>
      <c r="D109" s="19"/>
      <c r="E109" s="19"/>
      <c r="F109" s="19"/>
      <c r="G109" s="19"/>
      <c r="H109" s="19"/>
      <c r="I109" s="19"/>
      <c r="J109" s="19"/>
      <c r="K109" s="19"/>
      <c r="L109" s="20"/>
      <c r="M109" s="19"/>
      <c r="N109" s="19"/>
      <c r="O109" s="20"/>
    </row>
    <row r="110" spans="1:15" x14ac:dyDescent="0.25">
      <c r="A110" s="19"/>
      <c r="B110" s="20"/>
      <c r="C110" s="19"/>
      <c r="D110" s="19"/>
      <c r="E110" s="19"/>
      <c r="F110" s="19"/>
      <c r="G110" s="19"/>
      <c r="H110" s="19"/>
      <c r="I110" s="19"/>
      <c r="J110" s="19"/>
      <c r="K110" s="19"/>
      <c r="L110" s="20"/>
      <c r="M110" s="19"/>
      <c r="N110" s="19"/>
      <c r="O110" s="20"/>
    </row>
    <row r="111" spans="1:15" x14ac:dyDescent="0.25">
      <c r="A111" s="19"/>
      <c r="B111" s="20"/>
      <c r="C111" s="19"/>
      <c r="D111" s="19"/>
      <c r="E111" s="19"/>
      <c r="F111" s="19"/>
      <c r="G111" s="19"/>
      <c r="H111" s="19"/>
      <c r="I111" s="19"/>
      <c r="J111" s="19"/>
      <c r="K111" s="19"/>
      <c r="L111" s="20"/>
      <c r="M111" s="19"/>
      <c r="N111" s="19"/>
      <c r="O111" s="20"/>
    </row>
    <row r="112" spans="1:15" x14ac:dyDescent="0.25">
      <c r="A112" s="19"/>
      <c r="B112" s="20"/>
      <c r="C112" s="19"/>
      <c r="D112" s="19"/>
      <c r="E112" s="19"/>
      <c r="F112" s="19"/>
      <c r="G112" s="19"/>
      <c r="H112" s="19"/>
      <c r="I112" s="19"/>
      <c r="J112" s="19"/>
      <c r="K112" s="19"/>
      <c r="L112" s="20"/>
      <c r="M112" s="19"/>
      <c r="N112" s="19"/>
      <c r="O112" s="20"/>
    </row>
    <row r="113" spans="1:15" x14ac:dyDescent="0.25">
      <c r="A113" s="19"/>
      <c r="B113" s="20"/>
      <c r="C113" s="19"/>
      <c r="D113" s="19"/>
      <c r="E113" s="19"/>
      <c r="F113" s="19"/>
      <c r="G113" s="19"/>
      <c r="H113" s="19"/>
      <c r="I113" s="19"/>
      <c r="J113" s="19"/>
      <c r="K113" s="19"/>
      <c r="L113" s="20"/>
      <c r="M113" s="19"/>
      <c r="N113" s="19"/>
      <c r="O113" s="20"/>
    </row>
    <row r="114" spans="1:15" x14ac:dyDescent="0.25">
      <c r="A114" s="19"/>
      <c r="B114" s="20"/>
      <c r="C114" s="19"/>
      <c r="D114" s="19"/>
      <c r="E114" s="19"/>
      <c r="F114" s="19"/>
      <c r="G114" s="19"/>
      <c r="H114" s="19"/>
      <c r="I114" s="19"/>
      <c r="J114" s="19"/>
      <c r="K114" s="19"/>
      <c r="L114" s="20"/>
      <c r="M114" s="19"/>
      <c r="N114" s="19"/>
      <c r="O114" s="20"/>
    </row>
    <row r="115" spans="1:15" x14ac:dyDescent="0.25">
      <c r="A115" s="19"/>
      <c r="B115" s="20"/>
      <c r="C115" s="19"/>
      <c r="D115" s="19"/>
      <c r="E115" s="19"/>
      <c r="F115" s="19"/>
      <c r="G115" s="19"/>
      <c r="H115" s="19"/>
      <c r="I115" s="19"/>
      <c r="J115" s="19"/>
      <c r="K115" s="19"/>
      <c r="L115" s="20"/>
      <c r="M115" s="19"/>
      <c r="N115" s="19"/>
      <c r="O115" s="20"/>
    </row>
    <row r="116" spans="1:15" x14ac:dyDescent="0.25">
      <c r="A116" s="19"/>
      <c r="B116" s="20"/>
      <c r="C116" s="19"/>
      <c r="D116" s="19"/>
      <c r="E116" s="19"/>
      <c r="F116" s="19"/>
      <c r="G116" s="19"/>
      <c r="H116" s="19"/>
      <c r="I116" s="19"/>
      <c r="J116" s="19"/>
      <c r="K116" s="19"/>
      <c r="L116" s="20"/>
      <c r="M116" s="19"/>
      <c r="N116" s="19"/>
      <c r="O116" s="20"/>
    </row>
    <row r="117" spans="1:15" x14ac:dyDescent="0.25">
      <c r="A117" s="19"/>
      <c r="B117" s="20"/>
      <c r="C117" s="19"/>
      <c r="D117" s="19"/>
      <c r="E117" s="19"/>
      <c r="F117" s="19"/>
      <c r="G117" s="19"/>
      <c r="H117" s="19"/>
      <c r="I117" s="19"/>
      <c r="J117" s="19"/>
      <c r="K117" s="19"/>
      <c r="L117" s="20"/>
      <c r="M117" s="19"/>
      <c r="N117" s="19"/>
      <c r="O117" s="20"/>
    </row>
    <row r="118" spans="1:15" x14ac:dyDescent="0.25">
      <c r="A118" s="19"/>
      <c r="B118" s="20"/>
      <c r="C118" s="19"/>
      <c r="D118" s="19"/>
      <c r="E118" s="19"/>
      <c r="F118" s="19"/>
      <c r="G118" s="19"/>
      <c r="H118" s="19"/>
      <c r="I118" s="19"/>
      <c r="J118" s="19"/>
      <c r="K118" s="19"/>
      <c r="L118" s="20"/>
      <c r="M118" s="19"/>
      <c r="N118" s="19"/>
      <c r="O118" s="20"/>
    </row>
    <row r="119" spans="1:15" x14ac:dyDescent="0.25">
      <c r="A119" s="19"/>
      <c r="B119" s="20"/>
      <c r="C119" s="19"/>
      <c r="D119" s="19"/>
      <c r="E119" s="19"/>
      <c r="F119" s="19"/>
      <c r="G119" s="19"/>
      <c r="H119" s="19"/>
      <c r="I119" s="19"/>
      <c r="J119" s="19"/>
      <c r="K119" s="19"/>
      <c r="L119" s="20"/>
      <c r="M119" s="19"/>
      <c r="N119" s="19"/>
      <c r="O119" s="20"/>
    </row>
    <row r="120" spans="1:15" x14ac:dyDescent="0.25">
      <c r="A120" s="19"/>
      <c r="B120" s="20"/>
      <c r="C120" s="19"/>
      <c r="D120" s="19"/>
      <c r="E120" s="19"/>
      <c r="F120" s="19"/>
      <c r="G120" s="19"/>
      <c r="H120" s="19"/>
      <c r="I120" s="19"/>
      <c r="J120" s="19"/>
      <c r="K120" s="19"/>
      <c r="L120" s="20"/>
      <c r="M120" s="19"/>
      <c r="N120" s="19"/>
      <c r="O120" s="20"/>
    </row>
    <row r="121" spans="1:15" x14ac:dyDescent="0.25">
      <c r="A121" s="19"/>
      <c r="B121" s="20"/>
      <c r="C121" s="19"/>
      <c r="D121" s="19"/>
      <c r="E121" s="19"/>
      <c r="F121" s="19"/>
      <c r="G121" s="19"/>
      <c r="H121" s="19"/>
      <c r="I121" s="19"/>
      <c r="J121" s="19"/>
      <c r="K121" s="19"/>
      <c r="L121" s="20"/>
      <c r="M121" s="19"/>
      <c r="N121" s="19"/>
      <c r="O121" s="20"/>
    </row>
    <row r="122" spans="1:15" x14ac:dyDescent="0.25">
      <c r="A122" s="19"/>
      <c r="B122" s="20"/>
      <c r="C122" s="19"/>
      <c r="D122" s="19"/>
      <c r="E122" s="19"/>
      <c r="F122" s="19"/>
      <c r="G122" s="19"/>
      <c r="H122" s="19"/>
      <c r="I122" s="19"/>
      <c r="J122" s="19"/>
      <c r="K122" s="19"/>
      <c r="L122" s="20"/>
      <c r="M122" s="19"/>
      <c r="N122" s="19"/>
      <c r="O122" s="20"/>
    </row>
    <row r="123" spans="1:15" x14ac:dyDescent="0.25">
      <c r="A123" s="19"/>
      <c r="B123" s="20"/>
      <c r="C123" s="19"/>
      <c r="D123" s="19"/>
      <c r="E123" s="19"/>
      <c r="F123" s="19"/>
      <c r="G123" s="19"/>
      <c r="H123" s="19"/>
      <c r="I123" s="19"/>
      <c r="J123" s="19"/>
      <c r="K123" s="19"/>
      <c r="L123" s="20"/>
      <c r="M123" s="19"/>
      <c r="N123" s="19"/>
      <c r="O123" s="20"/>
    </row>
    <row r="124" spans="1:15" x14ac:dyDescent="0.25">
      <c r="A124" s="19"/>
      <c r="B124" s="20"/>
      <c r="C124" s="19"/>
      <c r="D124" s="19"/>
      <c r="E124" s="19"/>
      <c r="F124" s="19"/>
      <c r="G124" s="19"/>
      <c r="H124" s="19"/>
      <c r="I124" s="19"/>
      <c r="J124" s="19"/>
      <c r="K124" s="19"/>
      <c r="L124" s="20"/>
      <c r="M124" s="19"/>
      <c r="N124" s="19"/>
      <c r="O124" s="20"/>
    </row>
    <row r="125" spans="1:15" x14ac:dyDescent="0.25">
      <c r="A125" s="19"/>
      <c r="B125" s="20"/>
      <c r="C125" s="19"/>
      <c r="D125" s="19"/>
      <c r="E125" s="19"/>
      <c r="F125" s="19"/>
      <c r="G125" s="19"/>
      <c r="H125" s="19"/>
      <c r="I125" s="19"/>
      <c r="J125" s="19"/>
      <c r="K125" s="19"/>
      <c r="L125" s="20"/>
      <c r="M125" s="19"/>
      <c r="N125" s="19"/>
      <c r="O125" s="20"/>
    </row>
    <row r="126" spans="1:15" x14ac:dyDescent="0.25">
      <c r="A126" s="19"/>
      <c r="B126" s="20"/>
      <c r="C126" s="19"/>
      <c r="D126" s="19"/>
      <c r="E126" s="19"/>
      <c r="F126" s="19"/>
      <c r="G126" s="19"/>
      <c r="H126" s="19"/>
      <c r="I126" s="19"/>
      <c r="J126" s="19"/>
      <c r="K126" s="19"/>
      <c r="L126" s="20"/>
      <c r="M126" s="19"/>
      <c r="N126" s="19"/>
      <c r="O126" s="20"/>
    </row>
    <row r="127" spans="1:15" x14ac:dyDescent="0.25">
      <c r="A127" s="19"/>
      <c r="B127" s="20"/>
      <c r="C127" s="19"/>
      <c r="D127" s="19"/>
      <c r="E127" s="19"/>
      <c r="F127" s="19"/>
      <c r="G127" s="19"/>
      <c r="H127" s="19"/>
      <c r="I127" s="19"/>
      <c r="J127" s="19"/>
      <c r="K127" s="19"/>
      <c r="L127" s="20"/>
      <c r="M127" s="19"/>
      <c r="N127" s="19"/>
      <c r="O127" s="20"/>
    </row>
    <row r="128" spans="1:15" x14ac:dyDescent="0.25">
      <c r="A128" s="19"/>
      <c r="B128" s="20"/>
      <c r="C128" s="19"/>
      <c r="D128" s="19"/>
      <c r="E128" s="19"/>
      <c r="F128" s="19"/>
      <c r="G128" s="19"/>
      <c r="H128" s="19"/>
      <c r="I128" s="19"/>
      <c r="J128" s="19"/>
      <c r="K128" s="19"/>
      <c r="L128" s="20"/>
      <c r="M128" s="19"/>
      <c r="N128" s="19"/>
      <c r="O128" s="20"/>
    </row>
    <row r="129" spans="1:15" x14ac:dyDescent="0.25">
      <c r="A129" s="19"/>
      <c r="B129" s="20"/>
      <c r="C129" s="19"/>
      <c r="D129" s="19"/>
      <c r="E129" s="19"/>
      <c r="F129" s="19"/>
      <c r="G129" s="19"/>
      <c r="H129" s="19"/>
      <c r="I129" s="19"/>
      <c r="J129" s="19"/>
      <c r="K129" s="19"/>
      <c r="L129" s="20"/>
      <c r="M129" s="19"/>
      <c r="N129" s="19"/>
      <c r="O129" s="20"/>
    </row>
    <row r="130" spans="1:15" x14ac:dyDescent="0.25">
      <c r="A130" s="19"/>
      <c r="B130" s="20"/>
      <c r="C130" s="19"/>
      <c r="D130" s="19"/>
      <c r="E130" s="19"/>
      <c r="F130" s="19"/>
      <c r="G130" s="19"/>
      <c r="H130" s="19"/>
      <c r="I130" s="19"/>
      <c r="J130" s="19"/>
      <c r="K130" s="19"/>
      <c r="L130" s="20"/>
      <c r="M130" s="19"/>
      <c r="N130" s="19"/>
      <c r="O130" s="20"/>
    </row>
    <row r="131" spans="1:15" x14ac:dyDescent="0.25">
      <c r="A131" s="19"/>
      <c r="B131" s="20"/>
      <c r="C131" s="19"/>
      <c r="D131" s="19"/>
      <c r="E131" s="19"/>
      <c r="F131" s="19"/>
      <c r="G131" s="19"/>
      <c r="H131" s="19"/>
      <c r="I131" s="19"/>
      <c r="J131" s="19"/>
      <c r="K131" s="19"/>
      <c r="L131" s="20"/>
      <c r="M131" s="19"/>
      <c r="N131" s="19"/>
      <c r="O131" s="20"/>
    </row>
    <row r="132" spans="1:15" x14ac:dyDescent="0.25">
      <c r="A132" s="19"/>
      <c r="B132" s="20"/>
      <c r="C132" s="19"/>
      <c r="D132" s="19"/>
      <c r="E132" s="19"/>
      <c r="F132" s="19"/>
      <c r="G132" s="19"/>
      <c r="H132" s="19"/>
      <c r="I132" s="19"/>
      <c r="J132" s="19"/>
      <c r="K132" s="19"/>
      <c r="L132" s="20"/>
      <c r="M132" s="19"/>
      <c r="N132" s="19"/>
      <c r="O132" s="20"/>
    </row>
    <row r="133" spans="1:15" x14ac:dyDescent="0.25">
      <c r="A133" s="19"/>
      <c r="B133" s="20"/>
      <c r="C133" s="19"/>
      <c r="D133" s="19"/>
      <c r="E133" s="19"/>
      <c r="F133" s="19"/>
      <c r="G133" s="19"/>
      <c r="H133" s="19"/>
      <c r="I133" s="19"/>
      <c r="J133" s="19"/>
      <c r="K133" s="19"/>
      <c r="L133" s="20"/>
      <c r="M133" s="19"/>
      <c r="N133" s="19"/>
      <c r="O133" s="20"/>
    </row>
    <row r="134" spans="1:15" x14ac:dyDescent="0.25">
      <c r="A134" s="19"/>
      <c r="B134" s="20"/>
      <c r="C134" s="19"/>
      <c r="D134" s="19"/>
      <c r="E134" s="19"/>
      <c r="F134" s="19"/>
      <c r="G134" s="19"/>
      <c r="H134" s="19"/>
      <c r="I134" s="19"/>
      <c r="J134" s="19"/>
      <c r="K134" s="19"/>
      <c r="L134" s="20"/>
      <c r="M134" s="19"/>
      <c r="N134" s="19"/>
      <c r="O134" s="20"/>
    </row>
    <row r="135" spans="1:15" x14ac:dyDescent="0.25">
      <c r="A135" s="19"/>
      <c r="B135" s="20"/>
      <c r="C135" s="19"/>
      <c r="D135" s="19"/>
      <c r="E135" s="19"/>
      <c r="F135" s="19"/>
      <c r="G135" s="19"/>
      <c r="H135" s="19"/>
      <c r="I135" s="19"/>
      <c r="J135" s="19"/>
      <c r="K135" s="19"/>
      <c r="L135" s="20"/>
      <c r="M135" s="19"/>
      <c r="N135" s="19"/>
      <c r="O135" s="20"/>
    </row>
    <row r="136" spans="1:15" x14ac:dyDescent="0.25">
      <c r="A136" s="19"/>
      <c r="B136" s="20"/>
      <c r="C136" s="19"/>
      <c r="D136" s="19"/>
      <c r="E136" s="19"/>
      <c r="F136" s="19"/>
      <c r="G136" s="19"/>
      <c r="H136" s="19"/>
      <c r="I136" s="19"/>
      <c r="J136" s="19"/>
      <c r="K136" s="19"/>
      <c r="L136" s="20"/>
      <c r="M136" s="19"/>
      <c r="N136" s="19"/>
      <c r="O136" s="20"/>
    </row>
    <row r="137" spans="1:15" x14ac:dyDescent="0.25">
      <c r="A137" s="19"/>
      <c r="B137" s="20"/>
      <c r="C137" s="19"/>
      <c r="D137" s="19"/>
      <c r="E137" s="19"/>
      <c r="F137" s="19"/>
      <c r="G137" s="19"/>
      <c r="H137" s="19"/>
      <c r="I137" s="19"/>
      <c r="J137" s="19"/>
      <c r="K137" s="19"/>
      <c r="L137" s="20"/>
      <c r="M137" s="19"/>
      <c r="N137" s="19"/>
      <c r="O137" s="20"/>
    </row>
    <row r="138" spans="1:15" x14ac:dyDescent="0.25">
      <c r="A138" s="19"/>
      <c r="B138" s="20"/>
      <c r="C138" s="19"/>
      <c r="D138" s="19"/>
      <c r="E138" s="19"/>
      <c r="F138" s="19"/>
      <c r="G138" s="19"/>
      <c r="H138" s="19"/>
      <c r="I138" s="19"/>
      <c r="J138" s="19"/>
      <c r="K138" s="19"/>
      <c r="L138" s="20"/>
      <c r="M138" s="19"/>
      <c r="N138" s="19"/>
      <c r="O138" s="20"/>
    </row>
    <row r="139" spans="1:15" x14ac:dyDescent="0.25">
      <c r="A139" s="19"/>
      <c r="B139" s="20"/>
      <c r="C139" s="19"/>
      <c r="D139" s="19"/>
      <c r="E139" s="19"/>
      <c r="F139" s="19"/>
      <c r="G139" s="19"/>
      <c r="H139" s="19"/>
      <c r="I139" s="19"/>
      <c r="J139" s="19"/>
      <c r="K139" s="19"/>
      <c r="L139" s="20"/>
      <c r="M139" s="19"/>
      <c r="N139" s="19"/>
      <c r="O139" s="20"/>
    </row>
    <row r="140" spans="1:15" x14ac:dyDescent="0.25">
      <c r="A140" s="19"/>
      <c r="B140" s="20"/>
      <c r="C140" s="19"/>
      <c r="D140" s="19"/>
      <c r="E140" s="19"/>
      <c r="F140" s="19"/>
      <c r="G140" s="19"/>
      <c r="H140" s="19"/>
      <c r="I140" s="19"/>
      <c r="J140" s="19"/>
      <c r="K140" s="19"/>
      <c r="L140" s="20"/>
      <c r="M140" s="19"/>
      <c r="N140" s="19"/>
      <c r="O140" s="20"/>
    </row>
    <row r="141" spans="1:15" x14ac:dyDescent="0.25">
      <c r="A141" s="19"/>
      <c r="B141" s="20"/>
      <c r="C141" s="19"/>
      <c r="D141" s="19"/>
      <c r="E141" s="19"/>
      <c r="F141" s="19"/>
      <c r="G141" s="19"/>
      <c r="H141" s="19"/>
      <c r="I141" s="19"/>
      <c r="J141" s="19"/>
      <c r="K141" s="19"/>
      <c r="L141" s="20"/>
      <c r="M141" s="19"/>
      <c r="N141" s="19"/>
      <c r="O141" s="20"/>
    </row>
    <row r="142" spans="1:15" x14ac:dyDescent="0.25">
      <c r="A142" s="19"/>
      <c r="B142" s="20"/>
      <c r="C142" s="19"/>
      <c r="D142" s="19"/>
      <c r="E142" s="19"/>
      <c r="F142" s="19"/>
      <c r="G142" s="19"/>
      <c r="H142" s="19"/>
      <c r="I142" s="19"/>
      <c r="J142" s="19"/>
      <c r="K142" s="19"/>
      <c r="L142" s="20"/>
      <c r="M142" s="19"/>
      <c r="N142" s="19"/>
      <c r="O142" s="20"/>
    </row>
    <row r="143" spans="1:15" x14ac:dyDescent="0.25">
      <c r="A143" s="19"/>
      <c r="B143" s="20"/>
      <c r="C143" s="19"/>
      <c r="D143" s="19"/>
      <c r="E143" s="19"/>
      <c r="F143" s="19"/>
      <c r="G143" s="19"/>
      <c r="H143" s="19"/>
      <c r="I143" s="19"/>
      <c r="J143" s="19"/>
      <c r="K143" s="19"/>
      <c r="L143" s="20"/>
      <c r="M143" s="19"/>
      <c r="N143" s="19"/>
      <c r="O143" s="20"/>
    </row>
    <row r="144" spans="1:15" x14ac:dyDescent="0.25">
      <c r="A144" s="19"/>
      <c r="B144" s="20"/>
      <c r="C144" s="19"/>
      <c r="D144" s="19"/>
      <c r="E144" s="19"/>
      <c r="F144" s="19"/>
      <c r="G144" s="19"/>
      <c r="H144" s="19"/>
      <c r="I144" s="19"/>
      <c r="J144" s="19"/>
      <c r="K144" s="19"/>
      <c r="L144" s="20"/>
      <c r="M144" s="19"/>
      <c r="N144" s="19"/>
      <c r="O144" s="20"/>
    </row>
    <row r="145" spans="1:15" x14ac:dyDescent="0.25">
      <c r="A145" s="19"/>
      <c r="B145" s="20"/>
      <c r="C145" s="19"/>
      <c r="D145" s="19"/>
      <c r="E145" s="19"/>
      <c r="F145" s="19"/>
      <c r="G145" s="19"/>
      <c r="H145" s="19"/>
      <c r="I145" s="19"/>
      <c r="J145" s="19"/>
      <c r="K145" s="19"/>
      <c r="L145" s="20"/>
      <c r="M145" s="19"/>
      <c r="N145" s="19"/>
      <c r="O145" s="20"/>
    </row>
    <row r="146" spans="1:15" x14ac:dyDescent="0.25">
      <c r="A146" s="19"/>
      <c r="B146" s="20"/>
      <c r="C146" s="19"/>
      <c r="D146" s="19"/>
      <c r="E146" s="19"/>
      <c r="F146" s="19"/>
      <c r="G146" s="19"/>
      <c r="H146" s="19"/>
      <c r="I146" s="19"/>
      <c r="J146" s="19"/>
      <c r="K146" s="19"/>
      <c r="L146" s="20"/>
      <c r="M146" s="19"/>
      <c r="N146" s="19"/>
      <c r="O146" s="20"/>
    </row>
    <row r="147" spans="1:15" x14ac:dyDescent="0.25">
      <c r="A147" s="19"/>
      <c r="B147" s="20"/>
      <c r="C147" s="19"/>
      <c r="D147" s="19"/>
      <c r="E147" s="19"/>
      <c r="F147" s="19"/>
      <c r="G147" s="19"/>
      <c r="H147" s="19"/>
      <c r="I147" s="19"/>
      <c r="J147" s="19"/>
      <c r="K147" s="19"/>
      <c r="L147" s="20"/>
      <c r="M147" s="19"/>
      <c r="N147" s="19"/>
      <c r="O147" s="20"/>
    </row>
    <row r="148" spans="1:15" x14ac:dyDescent="0.25">
      <c r="A148" s="19"/>
      <c r="B148" s="20"/>
      <c r="C148" s="19"/>
      <c r="D148" s="19"/>
      <c r="E148" s="19"/>
      <c r="F148" s="19"/>
      <c r="G148" s="19"/>
      <c r="H148" s="19"/>
      <c r="I148" s="19"/>
      <c r="J148" s="19"/>
      <c r="K148" s="19"/>
      <c r="L148" s="20"/>
      <c r="M148" s="19"/>
      <c r="N148" s="19"/>
      <c r="O148" s="20"/>
    </row>
    <row r="149" spans="1:15" x14ac:dyDescent="0.25">
      <c r="A149" s="19"/>
      <c r="B149" s="20"/>
      <c r="C149" s="19"/>
      <c r="D149" s="19"/>
      <c r="E149" s="19"/>
      <c r="F149" s="19"/>
      <c r="G149" s="19"/>
      <c r="H149" s="19"/>
      <c r="I149" s="19"/>
      <c r="J149" s="19"/>
      <c r="K149" s="19"/>
      <c r="L149" s="20"/>
      <c r="M149" s="19"/>
      <c r="N149" s="19"/>
      <c r="O149" s="20"/>
    </row>
    <row r="150" spans="1:15" x14ac:dyDescent="0.25">
      <c r="A150" s="19"/>
      <c r="B150" s="20"/>
      <c r="C150" s="19"/>
      <c r="D150" s="19"/>
      <c r="E150" s="19"/>
      <c r="F150" s="19"/>
      <c r="G150" s="19"/>
      <c r="H150" s="19"/>
      <c r="I150" s="19"/>
      <c r="J150" s="19"/>
      <c r="K150" s="19"/>
      <c r="L150" s="20"/>
      <c r="M150" s="19"/>
      <c r="N150" s="19"/>
      <c r="O150" s="20"/>
    </row>
    <row r="151" spans="1:15" x14ac:dyDescent="0.25">
      <c r="A151" s="19"/>
      <c r="B151" s="20"/>
      <c r="C151" s="19"/>
      <c r="D151" s="19"/>
      <c r="E151" s="19"/>
      <c r="F151" s="19"/>
      <c r="G151" s="19"/>
      <c r="H151" s="19"/>
      <c r="I151" s="19"/>
      <c r="J151" s="19"/>
      <c r="K151" s="19"/>
      <c r="L151" s="20"/>
      <c r="M151" s="19"/>
      <c r="N151" s="19"/>
      <c r="O151" s="20"/>
    </row>
    <row r="152" spans="1:15" x14ac:dyDescent="0.25">
      <c r="A152" s="19"/>
      <c r="B152" s="20"/>
      <c r="C152" s="19"/>
      <c r="D152" s="19"/>
      <c r="E152" s="19"/>
      <c r="F152" s="19"/>
      <c r="G152" s="19"/>
      <c r="H152" s="19"/>
      <c r="I152" s="19"/>
      <c r="J152" s="19"/>
      <c r="K152" s="19"/>
      <c r="L152" s="20"/>
      <c r="M152" s="19"/>
      <c r="N152" s="19"/>
      <c r="O152" s="20"/>
    </row>
    <row r="153" spans="1:15" x14ac:dyDescent="0.25">
      <c r="A153" s="19"/>
      <c r="B153" s="20"/>
      <c r="C153" s="19"/>
      <c r="D153" s="19"/>
      <c r="E153" s="19"/>
      <c r="F153" s="19"/>
      <c r="G153" s="19"/>
      <c r="H153" s="19"/>
      <c r="I153" s="19"/>
      <c r="J153" s="19"/>
      <c r="K153" s="19"/>
      <c r="L153" s="20"/>
      <c r="M153" s="19"/>
      <c r="N153" s="19"/>
      <c r="O153" s="20"/>
    </row>
    <row r="154" spans="1:15" x14ac:dyDescent="0.25">
      <c r="A154" s="19"/>
      <c r="B154" s="20"/>
      <c r="C154" s="19"/>
      <c r="D154" s="19"/>
      <c r="E154" s="19"/>
      <c r="F154" s="19"/>
      <c r="G154" s="19"/>
      <c r="H154" s="19"/>
      <c r="I154" s="19"/>
      <c r="J154" s="19"/>
      <c r="K154" s="19"/>
      <c r="L154" s="20"/>
      <c r="M154" s="19"/>
      <c r="N154" s="19"/>
      <c r="O154" s="20"/>
    </row>
    <row r="155" spans="1:15" x14ac:dyDescent="0.25">
      <c r="A155" s="19"/>
      <c r="B155" s="20"/>
      <c r="C155" s="19"/>
      <c r="D155" s="19"/>
      <c r="E155" s="19"/>
      <c r="F155" s="19"/>
      <c r="G155" s="19"/>
      <c r="H155" s="19"/>
      <c r="I155" s="19"/>
      <c r="J155" s="19"/>
      <c r="K155" s="19"/>
      <c r="L155" s="20"/>
      <c r="M155" s="19"/>
      <c r="N155" s="19"/>
      <c r="O155" s="20"/>
    </row>
    <row r="156" spans="1:15" x14ac:dyDescent="0.25">
      <c r="A156" s="19"/>
      <c r="B156" s="20"/>
      <c r="C156" s="19"/>
      <c r="D156" s="19"/>
      <c r="E156" s="19"/>
      <c r="F156" s="19"/>
      <c r="G156" s="19"/>
      <c r="H156" s="19"/>
      <c r="I156" s="19"/>
      <c r="J156" s="19"/>
      <c r="K156" s="19"/>
      <c r="L156" s="20"/>
      <c r="M156" s="19"/>
      <c r="N156" s="19"/>
      <c r="O156" s="20"/>
    </row>
    <row r="157" spans="1:15" x14ac:dyDescent="0.25">
      <c r="A157" s="19"/>
      <c r="B157" s="20"/>
      <c r="C157" s="19"/>
      <c r="D157" s="19"/>
      <c r="E157" s="19"/>
      <c r="F157" s="19"/>
      <c r="G157" s="19"/>
      <c r="H157" s="19"/>
      <c r="I157" s="19"/>
      <c r="J157" s="19"/>
      <c r="K157" s="19"/>
      <c r="L157" s="20"/>
      <c r="M157" s="19"/>
      <c r="N157" s="19"/>
      <c r="O157" s="20"/>
    </row>
    <row r="158" spans="1:15" x14ac:dyDescent="0.25">
      <c r="A158" s="19"/>
      <c r="B158" s="20"/>
      <c r="C158" s="19"/>
      <c r="D158" s="19"/>
      <c r="E158" s="19"/>
      <c r="F158" s="19"/>
      <c r="G158" s="19"/>
      <c r="H158" s="19"/>
      <c r="I158" s="19"/>
      <c r="J158" s="19"/>
      <c r="K158" s="19"/>
      <c r="L158" s="20"/>
      <c r="M158" s="19"/>
      <c r="N158" s="19"/>
      <c r="O158" s="20"/>
    </row>
    <row r="159" spans="1:15" x14ac:dyDescent="0.25">
      <c r="A159" s="19"/>
      <c r="B159" s="20"/>
      <c r="C159" s="19"/>
      <c r="D159" s="19"/>
      <c r="E159" s="19"/>
      <c r="F159" s="19"/>
      <c r="G159" s="19"/>
      <c r="H159" s="19"/>
      <c r="I159" s="19"/>
      <c r="J159" s="19"/>
      <c r="K159" s="19"/>
      <c r="L159" s="20"/>
      <c r="M159" s="19"/>
      <c r="N159" s="19"/>
      <c r="O159" s="20"/>
    </row>
    <row r="160" spans="1:15" x14ac:dyDescent="0.25">
      <c r="A160" s="19"/>
      <c r="B160" s="20"/>
      <c r="C160" s="19"/>
      <c r="D160" s="19"/>
      <c r="E160" s="19"/>
      <c r="F160" s="19"/>
      <c r="G160" s="19"/>
      <c r="H160" s="19"/>
      <c r="I160" s="19"/>
      <c r="J160" s="19"/>
      <c r="K160" s="19"/>
      <c r="L160" s="20"/>
      <c r="M160" s="19"/>
      <c r="N160" s="19"/>
      <c r="O160" s="20"/>
    </row>
    <row r="161" spans="1:15" x14ac:dyDescent="0.25">
      <c r="A161" s="19"/>
      <c r="B161" s="20"/>
      <c r="C161" s="19"/>
      <c r="D161" s="19"/>
      <c r="E161" s="19"/>
      <c r="F161" s="19"/>
      <c r="G161" s="19"/>
      <c r="H161" s="19"/>
      <c r="I161" s="19"/>
      <c r="J161" s="19"/>
      <c r="K161" s="19"/>
      <c r="L161" s="20"/>
      <c r="M161" s="19"/>
      <c r="N161" s="19"/>
      <c r="O161" s="20"/>
    </row>
    <row r="162" spans="1:15" x14ac:dyDescent="0.25">
      <c r="A162" s="19"/>
      <c r="B162" s="20"/>
      <c r="C162" s="19"/>
      <c r="D162" s="19"/>
      <c r="E162" s="19"/>
      <c r="F162" s="19"/>
      <c r="G162" s="19"/>
      <c r="H162" s="19"/>
      <c r="I162" s="19"/>
      <c r="J162" s="19"/>
      <c r="K162" s="19"/>
      <c r="L162" s="20"/>
      <c r="M162" s="19"/>
      <c r="N162" s="19"/>
      <c r="O162" s="20"/>
    </row>
    <row r="163" spans="1:15" x14ac:dyDescent="0.25">
      <c r="A163" s="19"/>
      <c r="B163" s="20"/>
      <c r="C163" s="19"/>
      <c r="D163" s="19"/>
      <c r="E163" s="19"/>
      <c r="F163" s="19"/>
      <c r="G163" s="19"/>
      <c r="H163" s="19"/>
      <c r="I163" s="19"/>
      <c r="J163" s="19"/>
      <c r="K163" s="19"/>
      <c r="L163" s="20"/>
      <c r="M163" s="19"/>
      <c r="N163" s="19"/>
      <c r="O163" s="20"/>
    </row>
    <row r="164" spans="1:15" x14ac:dyDescent="0.25">
      <c r="A164" s="19"/>
      <c r="B164" s="20"/>
      <c r="C164" s="19"/>
      <c r="D164" s="19"/>
      <c r="E164" s="19"/>
      <c r="F164" s="19"/>
      <c r="G164" s="19"/>
      <c r="H164" s="19"/>
      <c r="I164" s="19"/>
      <c r="J164" s="19"/>
      <c r="K164" s="19"/>
      <c r="L164" s="20"/>
      <c r="M164" s="19"/>
      <c r="N164" s="19"/>
      <c r="O164" s="20"/>
    </row>
    <row r="165" spans="1:15" x14ac:dyDescent="0.25">
      <c r="A165" s="19"/>
      <c r="B165" s="20"/>
      <c r="C165" s="19"/>
      <c r="D165" s="19"/>
      <c r="E165" s="19"/>
      <c r="F165" s="19"/>
      <c r="G165" s="19"/>
      <c r="H165" s="19"/>
      <c r="I165" s="19"/>
      <c r="J165" s="19"/>
      <c r="K165" s="19"/>
      <c r="L165" s="20"/>
      <c r="M165" s="19"/>
      <c r="N165" s="19"/>
      <c r="O165" s="20"/>
    </row>
    <row r="166" spans="1:15" x14ac:dyDescent="0.25">
      <c r="A166" s="19"/>
      <c r="B166" s="20"/>
      <c r="C166" s="19"/>
      <c r="D166" s="19"/>
      <c r="E166" s="19"/>
      <c r="F166" s="19"/>
      <c r="G166" s="19"/>
      <c r="H166" s="19"/>
      <c r="I166" s="19"/>
      <c r="J166" s="19"/>
      <c r="K166" s="19"/>
      <c r="L166" s="20"/>
      <c r="M166" s="19"/>
      <c r="N166" s="19"/>
      <c r="O166" s="20"/>
    </row>
    <row r="167" spans="1:15" x14ac:dyDescent="0.25">
      <c r="A167" s="19"/>
      <c r="B167" s="20"/>
      <c r="C167" s="19"/>
      <c r="D167" s="19"/>
      <c r="E167" s="19"/>
      <c r="F167" s="19"/>
      <c r="G167" s="19"/>
      <c r="H167" s="19"/>
      <c r="I167" s="19"/>
      <c r="J167" s="19"/>
      <c r="K167" s="19"/>
      <c r="L167" s="20"/>
      <c r="M167" s="19"/>
      <c r="N167" s="19"/>
      <c r="O167" s="20"/>
    </row>
    <row r="168" spans="1:15" x14ac:dyDescent="0.25">
      <c r="A168" s="19"/>
      <c r="B168" s="20"/>
      <c r="C168" s="19"/>
      <c r="D168" s="19"/>
      <c r="E168" s="19"/>
      <c r="F168" s="19"/>
      <c r="G168" s="19"/>
      <c r="H168" s="19"/>
      <c r="I168" s="19"/>
      <c r="J168" s="19"/>
      <c r="K168" s="19"/>
      <c r="L168" s="20"/>
      <c r="M168" s="19"/>
      <c r="N168" s="19"/>
      <c r="O168" s="20"/>
    </row>
    <row r="169" spans="1:15" x14ac:dyDescent="0.25">
      <c r="A169" s="19"/>
      <c r="B169" s="20"/>
      <c r="C169" s="19"/>
      <c r="D169" s="19"/>
      <c r="E169" s="19"/>
      <c r="F169" s="19"/>
      <c r="G169" s="19"/>
      <c r="H169" s="19"/>
      <c r="I169" s="19"/>
      <c r="J169" s="19"/>
      <c r="K169" s="19"/>
      <c r="L169" s="20"/>
      <c r="M169" s="19"/>
      <c r="N169" s="19"/>
      <c r="O169" s="20"/>
    </row>
    <row r="170" spans="1:15" x14ac:dyDescent="0.25">
      <c r="A170" s="19"/>
      <c r="B170" s="20"/>
      <c r="C170" s="19"/>
      <c r="D170" s="19"/>
      <c r="E170" s="19"/>
      <c r="F170" s="19"/>
      <c r="G170" s="19"/>
      <c r="H170" s="19"/>
      <c r="I170" s="19"/>
      <c r="J170" s="19"/>
      <c r="K170" s="19"/>
      <c r="L170" s="20"/>
      <c r="M170" s="19"/>
      <c r="N170" s="19"/>
      <c r="O170" s="20"/>
    </row>
    <row r="171" spans="1:15" x14ac:dyDescent="0.25">
      <c r="A171" s="19"/>
      <c r="B171" s="20"/>
      <c r="C171" s="19"/>
      <c r="D171" s="19"/>
      <c r="E171" s="19"/>
      <c r="F171" s="19"/>
      <c r="G171" s="19"/>
      <c r="H171" s="19"/>
      <c r="I171" s="19"/>
      <c r="J171" s="19"/>
      <c r="K171" s="19"/>
      <c r="L171" s="20"/>
      <c r="M171" s="19"/>
      <c r="N171" s="19"/>
      <c r="O171" s="20"/>
    </row>
    <row r="172" spans="1:15" x14ac:dyDescent="0.25">
      <c r="A172" s="19"/>
      <c r="B172" s="20"/>
      <c r="C172" s="19"/>
      <c r="D172" s="19"/>
      <c r="E172" s="19"/>
      <c r="F172" s="19"/>
      <c r="G172" s="19"/>
      <c r="H172" s="19"/>
      <c r="I172" s="19"/>
      <c r="J172" s="19"/>
      <c r="K172" s="19"/>
      <c r="L172" s="20"/>
      <c r="M172" s="19"/>
      <c r="N172" s="19"/>
      <c r="O172" s="20"/>
    </row>
    <row r="173" spans="1:15" x14ac:dyDescent="0.25">
      <c r="A173" s="19"/>
      <c r="B173" s="20"/>
      <c r="C173" s="19"/>
      <c r="D173" s="19"/>
      <c r="E173" s="19"/>
      <c r="F173" s="19"/>
      <c r="G173" s="19"/>
      <c r="H173" s="19"/>
      <c r="I173" s="19"/>
      <c r="J173" s="19"/>
      <c r="K173" s="19"/>
      <c r="L173" s="20"/>
      <c r="M173" s="19"/>
      <c r="N173" s="19"/>
      <c r="O173" s="20"/>
    </row>
    <row r="174" spans="1:15" x14ac:dyDescent="0.25">
      <c r="A174" s="19"/>
      <c r="B174" s="20"/>
      <c r="C174" s="19"/>
      <c r="D174" s="19"/>
      <c r="E174" s="19"/>
      <c r="F174" s="19"/>
      <c r="G174" s="19"/>
      <c r="H174" s="19"/>
      <c r="I174" s="19"/>
      <c r="J174" s="19"/>
      <c r="K174" s="19"/>
      <c r="L174" s="20"/>
      <c r="M174" s="19"/>
      <c r="N174" s="19"/>
      <c r="O174" s="20"/>
    </row>
    <row r="175" spans="1:15" x14ac:dyDescent="0.25">
      <c r="A175" s="19"/>
      <c r="B175" s="20"/>
      <c r="C175" s="19"/>
      <c r="D175" s="19"/>
      <c r="E175" s="19"/>
      <c r="F175" s="19"/>
      <c r="G175" s="19"/>
      <c r="H175" s="19"/>
      <c r="I175" s="19"/>
      <c r="J175" s="19"/>
      <c r="K175" s="19"/>
      <c r="L175" s="20"/>
      <c r="M175" s="19"/>
      <c r="N175" s="19"/>
      <c r="O175" s="20"/>
    </row>
    <row r="176" spans="1:15" x14ac:dyDescent="0.25">
      <c r="A176" s="19"/>
      <c r="B176" s="20"/>
      <c r="C176" s="19"/>
      <c r="D176" s="19"/>
      <c r="E176" s="19"/>
      <c r="F176" s="19"/>
      <c r="G176" s="19"/>
      <c r="H176" s="19"/>
      <c r="I176" s="19"/>
      <c r="J176" s="19"/>
      <c r="K176" s="19"/>
      <c r="L176" s="20"/>
      <c r="M176" s="19"/>
      <c r="N176" s="19"/>
      <c r="O176" s="20"/>
    </row>
    <row r="177" spans="1:15" x14ac:dyDescent="0.25">
      <c r="A177" s="19"/>
      <c r="B177" s="20"/>
      <c r="C177" s="19"/>
      <c r="D177" s="19"/>
      <c r="E177" s="19"/>
      <c r="F177" s="19"/>
      <c r="G177" s="19"/>
      <c r="H177" s="19"/>
      <c r="I177" s="19"/>
      <c r="J177" s="19"/>
      <c r="K177" s="19"/>
      <c r="L177" s="20"/>
      <c r="M177" s="19"/>
      <c r="N177" s="19"/>
      <c r="O177" s="20"/>
    </row>
    <row r="178" spans="1:15" x14ac:dyDescent="0.25">
      <c r="A178" s="19"/>
      <c r="B178" s="20"/>
      <c r="C178" s="19"/>
      <c r="D178" s="19"/>
      <c r="E178" s="19"/>
      <c r="F178" s="19"/>
      <c r="G178" s="19"/>
      <c r="H178" s="19"/>
      <c r="I178" s="19"/>
      <c r="J178" s="19"/>
      <c r="K178" s="19"/>
      <c r="L178" s="20"/>
      <c r="M178" s="19"/>
      <c r="N178" s="19"/>
      <c r="O178" s="20"/>
    </row>
    <row r="179" spans="1:15" x14ac:dyDescent="0.25">
      <c r="A179" s="19"/>
      <c r="B179" s="20"/>
      <c r="C179" s="19"/>
      <c r="D179" s="19"/>
      <c r="E179" s="19"/>
      <c r="F179" s="19"/>
      <c r="G179" s="19"/>
      <c r="H179" s="19"/>
      <c r="I179" s="19"/>
      <c r="J179" s="19"/>
      <c r="K179" s="19"/>
      <c r="L179" s="20"/>
      <c r="M179" s="19"/>
      <c r="N179" s="19"/>
      <c r="O179" s="20"/>
    </row>
    <row r="180" spans="1:15" x14ac:dyDescent="0.25">
      <c r="A180" s="19"/>
      <c r="B180" s="20"/>
      <c r="C180" s="19"/>
      <c r="D180" s="19"/>
      <c r="E180" s="19"/>
      <c r="F180" s="19"/>
      <c r="G180" s="19"/>
      <c r="H180" s="19"/>
      <c r="I180" s="19"/>
      <c r="J180" s="19"/>
      <c r="K180" s="19"/>
      <c r="L180" s="20"/>
      <c r="M180" s="19"/>
      <c r="N180" s="19"/>
      <c r="O180" s="20"/>
    </row>
    <row r="181" spans="1:15" x14ac:dyDescent="0.25">
      <c r="A181" s="19"/>
      <c r="B181" s="20"/>
      <c r="C181" s="19"/>
      <c r="D181" s="19"/>
      <c r="E181" s="19"/>
      <c r="F181" s="19"/>
      <c r="G181" s="19"/>
      <c r="H181" s="19"/>
      <c r="I181" s="19"/>
      <c r="J181" s="19"/>
      <c r="K181" s="19"/>
      <c r="L181" s="20"/>
      <c r="M181" s="19"/>
      <c r="N181" s="19"/>
      <c r="O181" s="20"/>
    </row>
    <row r="182" spans="1:15" x14ac:dyDescent="0.25">
      <c r="A182" s="19"/>
      <c r="B182" s="20"/>
      <c r="C182" s="19"/>
      <c r="D182" s="19"/>
      <c r="E182" s="19"/>
      <c r="F182" s="19"/>
      <c r="G182" s="19"/>
      <c r="H182" s="19"/>
      <c r="I182" s="19"/>
      <c r="J182" s="19"/>
      <c r="K182" s="19"/>
      <c r="L182" s="20"/>
      <c r="M182" s="19"/>
      <c r="N182" s="19"/>
      <c r="O182" s="20"/>
    </row>
    <row r="183" spans="1:15" x14ac:dyDescent="0.25">
      <c r="A183" s="19"/>
      <c r="B183" s="20"/>
      <c r="C183" s="19"/>
      <c r="D183" s="19"/>
      <c r="E183" s="19"/>
      <c r="F183" s="19"/>
      <c r="G183" s="19"/>
      <c r="H183" s="19"/>
      <c r="I183" s="19"/>
      <c r="J183" s="19"/>
      <c r="K183" s="19"/>
      <c r="L183" s="20"/>
      <c r="M183" s="19"/>
      <c r="N183" s="19"/>
      <c r="O183" s="20"/>
    </row>
    <row r="184" spans="1:15" x14ac:dyDescent="0.25">
      <c r="A184" s="19"/>
      <c r="B184" s="20"/>
      <c r="C184" s="19"/>
      <c r="D184" s="19"/>
      <c r="E184" s="19"/>
      <c r="F184" s="19"/>
      <c r="G184" s="19"/>
      <c r="H184" s="19"/>
      <c r="I184" s="19"/>
      <c r="J184" s="19"/>
      <c r="K184" s="19"/>
      <c r="L184" s="20"/>
      <c r="M184" s="19"/>
      <c r="N184" s="19"/>
      <c r="O184" s="20"/>
    </row>
    <row r="185" spans="1:15" x14ac:dyDescent="0.25">
      <c r="A185" s="19"/>
      <c r="B185" s="20"/>
      <c r="C185" s="19"/>
      <c r="D185" s="19"/>
      <c r="E185" s="19"/>
      <c r="F185" s="19"/>
      <c r="G185" s="19"/>
      <c r="H185" s="19"/>
      <c r="I185" s="19"/>
      <c r="J185" s="19"/>
      <c r="K185" s="19"/>
      <c r="L185" s="20"/>
      <c r="M185" s="19"/>
      <c r="N185" s="19"/>
      <c r="O185" s="20"/>
    </row>
    <row r="186" spans="1:15" x14ac:dyDescent="0.25">
      <c r="A186" s="19"/>
      <c r="B186" s="20"/>
      <c r="C186" s="19"/>
      <c r="D186" s="19"/>
      <c r="E186" s="19"/>
      <c r="F186" s="19"/>
      <c r="G186" s="19"/>
      <c r="H186" s="19"/>
      <c r="I186" s="19"/>
      <c r="J186" s="19"/>
      <c r="K186" s="19"/>
      <c r="L186" s="20"/>
      <c r="M186" s="19"/>
      <c r="N186" s="19"/>
      <c r="O186" s="20"/>
    </row>
    <row r="187" spans="1:15" x14ac:dyDescent="0.25">
      <c r="A187" s="19"/>
      <c r="B187" s="20"/>
      <c r="C187" s="19"/>
      <c r="D187" s="19"/>
      <c r="E187" s="19"/>
      <c r="F187" s="19"/>
      <c r="G187" s="19"/>
      <c r="H187" s="19"/>
      <c r="I187" s="19"/>
      <c r="J187" s="19"/>
      <c r="K187" s="19"/>
      <c r="L187" s="20"/>
      <c r="M187" s="19"/>
      <c r="N187" s="19"/>
      <c r="O187" s="20"/>
    </row>
    <row r="188" spans="1:15" x14ac:dyDescent="0.25">
      <c r="A188" s="19"/>
      <c r="B188" s="20"/>
      <c r="C188" s="19"/>
      <c r="D188" s="19"/>
      <c r="E188" s="19"/>
      <c r="F188" s="19"/>
      <c r="G188" s="19"/>
      <c r="H188" s="19"/>
      <c r="I188" s="19"/>
      <c r="J188" s="19"/>
      <c r="K188" s="19"/>
      <c r="L188" s="20"/>
      <c r="M188" s="19"/>
      <c r="N188" s="19"/>
      <c r="O188" s="20"/>
    </row>
    <row r="189" spans="1:15" x14ac:dyDescent="0.25">
      <c r="A189" s="19"/>
      <c r="B189" s="20"/>
      <c r="C189" s="19"/>
      <c r="D189" s="19"/>
      <c r="E189" s="19"/>
      <c r="F189" s="19"/>
      <c r="G189" s="19"/>
      <c r="H189" s="19"/>
      <c r="I189" s="19"/>
      <c r="J189" s="19"/>
      <c r="K189" s="19"/>
      <c r="L189" s="20"/>
      <c r="M189" s="19"/>
      <c r="N189" s="19"/>
      <c r="O189" s="20"/>
    </row>
    <row r="190" spans="1:15" x14ac:dyDescent="0.25">
      <c r="A190" s="19"/>
      <c r="B190" s="20"/>
      <c r="C190" s="19"/>
      <c r="D190" s="19"/>
      <c r="E190" s="19"/>
      <c r="F190" s="19"/>
      <c r="G190" s="19"/>
      <c r="H190" s="19"/>
      <c r="I190" s="19"/>
      <c r="J190" s="19"/>
      <c r="K190" s="19"/>
      <c r="L190" s="20"/>
      <c r="M190" s="19"/>
      <c r="N190" s="19"/>
      <c r="O190" s="20"/>
    </row>
    <row r="191" spans="1:15" x14ac:dyDescent="0.25">
      <c r="A191" s="19"/>
      <c r="B191" s="20"/>
      <c r="C191" s="19"/>
      <c r="D191" s="19"/>
      <c r="E191" s="19"/>
      <c r="F191" s="19"/>
      <c r="G191" s="19"/>
      <c r="H191" s="19"/>
      <c r="I191" s="19"/>
      <c r="J191" s="19"/>
      <c r="K191" s="19"/>
      <c r="L191" s="20"/>
      <c r="M191" s="19"/>
      <c r="N191" s="19"/>
      <c r="O191" s="20"/>
    </row>
    <row r="192" spans="1:15" x14ac:dyDescent="0.25">
      <c r="A192" s="19"/>
      <c r="B192" s="20"/>
      <c r="C192" s="19"/>
      <c r="D192" s="19"/>
      <c r="E192" s="19"/>
      <c r="F192" s="19"/>
      <c r="G192" s="19"/>
      <c r="H192" s="19"/>
      <c r="I192" s="19"/>
      <c r="J192" s="19"/>
      <c r="K192" s="19"/>
      <c r="L192" s="20"/>
      <c r="M192" s="19"/>
      <c r="N192" s="19"/>
      <c r="O192" s="20"/>
    </row>
    <row r="193" spans="1:15" x14ac:dyDescent="0.25">
      <c r="A193" s="19"/>
      <c r="B193" s="20"/>
      <c r="C193" s="19"/>
      <c r="D193" s="19"/>
      <c r="E193" s="19"/>
      <c r="F193" s="19"/>
      <c r="G193" s="19"/>
      <c r="H193" s="19"/>
      <c r="I193" s="19"/>
      <c r="J193" s="19"/>
      <c r="K193" s="19"/>
      <c r="L193" s="20"/>
      <c r="M193" s="19"/>
      <c r="N193" s="19"/>
      <c r="O193" s="20"/>
    </row>
    <row r="194" spans="1:15" x14ac:dyDescent="0.25">
      <c r="A194" s="19"/>
      <c r="B194" s="20"/>
      <c r="C194" s="19"/>
      <c r="D194" s="19"/>
      <c r="E194" s="19"/>
      <c r="F194" s="19"/>
      <c r="G194" s="19"/>
      <c r="H194" s="19"/>
      <c r="I194" s="19"/>
      <c r="J194" s="19"/>
      <c r="K194" s="19"/>
      <c r="L194" s="20"/>
      <c r="M194" s="19"/>
      <c r="N194" s="19"/>
      <c r="O194" s="20"/>
    </row>
    <row r="195" spans="1:15" x14ac:dyDescent="0.25">
      <c r="A195" s="19"/>
      <c r="B195" s="20"/>
      <c r="C195" s="19"/>
      <c r="D195" s="19"/>
      <c r="E195" s="19"/>
      <c r="F195" s="19"/>
      <c r="G195" s="19"/>
      <c r="H195" s="19"/>
      <c r="I195" s="19"/>
      <c r="J195" s="19"/>
      <c r="K195" s="19"/>
      <c r="L195" s="20"/>
      <c r="M195" s="19"/>
      <c r="N195" s="19"/>
      <c r="O195" s="20"/>
    </row>
    <row r="196" spans="1:15" x14ac:dyDescent="0.25">
      <c r="A196" s="19"/>
      <c r="B196" s="20"/>
      <c r="C196" s="19"/>
      <c r="D196" s="19"/>
      <c r="E196" s="19"/>
      <c r="F196" s="19"/>
      <c r="G196" s="19"/>
      <c r="H196" s="19"/>
      <c r="I196" s="19"/>
      <c r="J196" s="19"/>
      <c r="K196" s="19"/>
      <c r="L196" s="20"/>
      <c r="M196" s="19"/>
      <c r="N196" s="19"/>
      <c r="O196" s="20"/>
    </row>
    <row r="197" spans="1:15" x14ac:dyDescent="0.25">
      <c r="A197" s="19"/>
      <c r="B197" s="20"/>
      <c r="C197" s="19"/>
      <c r="D197" s="19"/>
      <c r="E197" s="19"/>
      <c r="F197" s="19"/>
      <c r="G197" s="19"/>
      <c r="H197" s="19"/>
      <c r="I197" s="19"/>
      <c r="J197" s="19"/>
      <c r="K197" s="19"/>
      <c r="L197" s="20"/>
      <c r="M197" s="19"/>
      <c r="N197" s="19"/>
      <c r="O197" s="20"/>
    </row>
    <row r="198" spans="1:15" x14ac:dyDescent="0.25">
      <c r="A198" s="19"/>
      <c r="B198" s="20"/>
      <c r="C198" s="19"/>
      <c r="D198" s="19"/>
      <c r="E198" s="19"/>
      <c r="F198" s="19"/>
      <c r="G198" s="19"/>
      <c r="H198" s="19"/>
      <c r="I198" s="19"/>
      <c r="J198" s="19"/>
      <c r="K198" s="19"/>
      <c r="L198" s="20"/>
      <c r="M198" s="19"/>
      <c r="N198" s="19"/>
      <c r="O198" s="20"/>
    </row>
    <row r="199" spans="1:15" x14ac:dyDescent="0.25">
      <c r="A199" s="19"/>
      <c r="B199" s="20"/>
      <c r="C199" s="19"/>
      <c r="D199" s="19"/>
      <c r="E199" s="19"/>
      <c r="F199" s="19"/>
      <c r="G199" s="19"/>
      <c r="H199" s="19"/>
      <c r="I199" s="19"/>
      <c r="J199" s="19"/>
      <c r="K199" s="19"/>
      <c r="L199" s="20"/>
      <c r="M199" s="19"/>
      <c r="N199" s="19"/>
      <c r="O199" s="20"/>
    </row>
    <row r="200" spans="1:15" x14ac:dyDescent="0.25">
      <c r="A200" s="19"/>
      <c r="B200" s="20"/>
      <c r="C200" s="19"/>
      <c r="D200" s="19"/>
      <c r="E200" s="19"/>
      <c r="F200" s="19"/>
      <c r="G200" s="19"/>
      <c r="H200" s="19"/>
      <c r="I200" s="19"/>
      <c r="J200" s="19"/>
      <c r="K200" s="19"/>
      <c r="L200" s="20"/>
      <c r="M200" s="19"/>
      <c r="N200" s="19"/>
      <c r="O200" s="20"/>
    </row>
  </sheetData>
  <autoFilter ref="A4:O4"/>
  <dataValidations count="12">
    <dataValidation type="date" operator="greaterThan" allowBlank="1" showErrorMessage="1" error="Introduce una fecha (dd/mm/aaaa)." sqref="B10:B200">
      <formula1>36526</formula1>
    </dataValidation>
    <dataValidation type="date" operator="greaterThan" allowBlank="1" showErrorMessage="1" error="Introduce una fecha (dd/mm/aaaa)." sqref="B5:B200">
      <formula1>36526</formula1>
    </dataValidation>
    <dataValidation type="list" allowBlank="1" showErrorMessage="1" errorTitle="Valor no válido" error="Elige un valor de la lista." sqref="F10:F200">
      <formula1>"No conformidad,Observación,Oportunidad de mejora"</formula1>
    </dataValidation>
    <dataValidation type="list" allowBlank="1" showErrorMessage="1" errorTitle="Valor no válido" error="Elige un valor de la lista." sqref="F5:F200">
      <formula1>"No conformidad,Observación,Oportunidad de mejora"</formula1>
    </dataValidation>
    <dataValidation type="list" allowBlank="1" showErrorMessage="1" errorTitle="Valor no válido" error="Elige un valor de la lista." sqref="G10:G200">
      <formula1>"Alta,Media,Baja"</formula1>
    </dataValidation>
    <dataValidation type="list" allowBlank="1" showErrorMessage="1" errorTitle="Valor no válido" error="Elige un valor de la lista." sqref="G5:G200">
      <formula1>"Alta,Media,Baja"</formula1>
    </dataValidation>
    <dataValidation type="date" operator="greaterThan" allowBlank="1" showErrorMessage="1" error="Introduce una fecha (dd/mm/aaaa)." sqref="L10:L200">
      <formula1>36526</formula1>
    </dataValidation>
    <dataValidation type="date" operator="greaterThan" allowBlank="1" showErrorMessage="1" error="Introduce una fecha (dd/mm/aaaa)." sqref="L5:L200">
      <formula1>36526</formula1>
    </dataValidation>
    <dataValidation type="list" allowBlank="1" showErrorMessage="1" errorTitle="Valor no válido" error="Elige un valor de la lista." sqref="M10:M200">
      <formula1>"Abierto,En tratamiento,Cerrado"</formula1>
    </dataValidation>
    <dataValidation type="list" allowBlank="1" showErrorMessage="1" errorTitle="Valor no válido" error="Elige un valor de la lista." sqref="M5:M200">
      <formula1>"Abierto,En tratamiento,Cerrado"</formula1>
    </dataValidation>
    <dataValidation type="date" operator="greaterThan" allowBlank="1" showErrorMessage="1" error="Introduce una fecha (dd/mm/aaaa)." sqref="O10:O200">
      <formula1>36526</formula1>
    </dataValidation>
    <dataValidation type="date" operator="greaterThan" allowBlank="1" showErrorMessage="1" error="Introduce una fecha (dd/mm/aaaa)." sqref="O5:O200">
      <formula1>36526</formula1>
    </dataValidation>
  </dataValidations>
  <pageSetup paperSize="9" orientation="landscape" fitToWidth="1" fitToHeight="0"/>
  <headerFooter>
    <oddFooter>&amp;LHallazgos&amp;CQualitySupport · v2026.1&amp;R&amp;P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4" width="13" customWidth="1"/>
    <col min="5" max="5" width="14" customWidth="1"/>
    <col min="6" max="6" width="30" customWidth="1"/>
    <col min="7" max="7" width="12" customWidth="1"/>
  </cols>
  <sheetData>
    <row r="1" spans="1:1" x14ac:dyDescent="0.25">
      <c r="A1" s="1" t="s">
        <v>433</v>
      </c>
    </row>
    <row r="2" spans="1:1" x14ac:dyDescent="0.25">
      <c r="A2" s="2" t="s">
        <v>434</v>
      </c>
    </row>
    <row r="3" spans="1:1" x14ac:dyDescent="0.25">
      <c r="A3" s="3" t="s">
        <v>2</v>
      </c>
    </row>
    <row r="4" ht="30" customHeight="1" spans="1:7" x14ac:dyDescent="0.25">
      <c r="A4" s="18" t="s">
        <v>151</v>
      </c>
      <c r="B4" s="18" t="s">
        <v>435</v>
      </c>
      <c r="C4" s="18" t="s">
        <v>436</v>
      </c>
      <c r="D4" s="18" t="s">
        <v>437</v>
      </c>
      <c r="E4" s="18" t="s">
        <v>438</v>
      </c>
      <c r="F4" s="18" t="s">
        <v>439</v>
      </c>
      <c r="G4" s="18" t="s">
        <v>440</v>
      </c>
    </row>
    <row r="5" spans="1:7" x14ac:dyDescent="0.25">
      <c r="A5" s="24" t="s">
        <v>426</v>
      </c>
      <c r="B5" s="25">
        <f>IF(A5="","",IFERROR(INDEX('Hallazgos'!$F$5:$F$200,MATCH(A5,'Hallazgos'!$A$5:$A$200,0)),"ID no encontrado"))</f>
      </c>
      <c r="C5" s="24" t="s">
        <v>441</v>
      </c>
      <c r="D5" s="26"/>
      <c r="E5" s="24" t="s">
        <v>442</v>
      </c>
      <c r="F5" s="24"/>
      <c r="G5" s="24" t="s">
        <v>443</v>
      </c>
    </row>
    <row r="6" spans="1:7" x14ac:dyDescent="0.25">
      <c r="A6" s="19"/>
      <c r="B6" s="5">
        <f>IF(A6="","",IFERROR(INDEX('Hallazgos'!$F$5:$F$200,MATCH(A6,'Hallazgos'!$A$5:$A$200,0)),"ID no encontrado"))</f>
      </c>
      <c r="C6" s="19"/>
      <c r="D6" s="20"/>
      <c r="E6" s="19"/>
      <c r="F6" s="19"/>
      <c r="G6" s="19"/>
    </row>
    <row r="7" spans="1:7" x14ac:dyDescent="0.25">
      <c r="A7" s="19"/>
      <c r="B7" s="5">
        <f>IF(A7="","",IFERROR(INDEX('Hallazgos'!$F$5:$F$200,MATCH(A7,'Hallazgos'!$A$5:$A$200,0)),"ID no encontrado"))</f>
      </c>
      <c r="C7" s="19"/>
      <c r="D7" s="20"/>
      <c r="E7" s="19"/>
      <c r="F7" s="19"/>
      <c r="G7" s="19"/>
    </row>
    <row r="8" spans="1:7" x14ac:dyDescent="0.25">
      <c r="A8" s="19"/>
      <c r="B8" s="5">
        <f>IF(A8="","",IFERROR(INDEX('Hallazgos'!$F$5:$F$200,MATCH(A8,'Hallazgos'!$A$5:$A$200,0)),"ID no encontrado"))</f>
      </c>
      <c r="C8" s="19"/>
      <c r="D8" s="20"/>
      <c r="E8" s="19"/>
      <c r="F8" s="19"/>
      <c r="G8" s="19"/>
    </row>
    <row r="9" spans="1:7" x14ac:dyDescent="0.25">
      <c r="A9" s="19"/>
      <c r="B9" s="5">
        <f>IF(A9="","",IFERROR(INDEX('Hallazgos'!$F$5:$F$200,MATCH(A9,'Hallazgos'!$A$5:$A$200,0)),"ID no encontrado"))</f>
      </c>
      <c r="C9" s="19"/>
      <c r="D9" s="20"/>
      <c r="E9" s="19"/>
      <c r="F9" s="19"/>
      <c r="G9" s="19"/>
    </row>
    <row r="10" spans="1:7" x14ac:dyDescent="0.25">
      <c r="A10" s="19"/>
      <c r="B10" s="5">
        <f>IF(A10="","",IFERROR(INDEX('Hallazgos'!$F$5:$F$200,MATCH(A10,'Hallazgos'!$A$5:$A$200,0)),"ID no encontrado"))</f>
      </c>
      <c r="C10" s="19"/>
      <c r="D10" s="20"/>
      <c r="E10" s="19"/>
      <c r="F10" s="19"/>
      <c r="G10" s="19"/>
    </row>
    <row r="11" spans="1:7" x14ac:dyDescent="0.25">
      <c r="A11" s="19"/>
      <c r="B11" s="5">
        <f>IF(A11="","",IFERROR(INDEX('Hallazgos'!$F$5:$F$200,MATCH(A11,'Hallazgos'!$A$5:$A$200,0)),"ID no encontrado"))</f>
      </c>
      <c r="C11" s="19"/>
      <c r="D11" s="20"/>
      <c r="E11" s="19"/>
      <c r="F11" s="19"/>
      <c r="G11" s="19"/>
    </row>
    <row r="12" spans="1:7" x14ac:dyDescent="0.25">
      <c r="A12" s="19"/>
      <c r="B12" s="5">
        <f>IF(A12="","",IFERROR(INDEX('Hallazgos'!$F$5:$F$200,MATCH(A12,'Hallazgos'!$A$5:$A$200,0)),"ID no encontrado"))</f>
      </c>
      <c r="C12" s="19"/>
      <c r="D12" s="20"/>
      <c r="E12" s="19"/>
      <c r="F12" s="19"/>
      <c r="G12" s="19"/>
    </row>
    <row r="13" spans="1:7" x14ac:dyDescent="0.25">
      <c r="A13" s="19"/>
      <c r="B13" s="5">
        <f>IF(A13="","",IFERROR(INDEX('Hallazgos'!$F$5:$F$200,MATCH(A13,'Hallazgos'!$A$5:$A$200,0)),"ID no encontrado"))</f>
      </c>
      <c r="C13" s="19"/>
      <c r="D13" s="20"/>
      <c r="E13" s="19"/>
      <c r="F13" s="19"/>
      <c r="G13" s="19"/>
    </row>
    <row r="14" spans="1:7" x14ac:dyDescent="0.25">
      <c r="A14" s="19"/>
      <c r="B14" s="5">
        <f>IF(A14="","",IFERROR(INDEX('Hallazgos'!$F$5:$F$200,MATCH(A14,'Hallazgos'!$A$5:$A$200,0)),"ID no encontrado"))</f>
      </c>
      <c r="C14" s="19"/>
      <c r="D14" s="20"/>
      <c r="E14" s="19"/>
      <c r="F14" s="19"/>
      <c r="G14" s="19"/>
    </row>
    <row r="15" spans="1:7" x14ac:dyDescent="0.25">
      <c r="A15" s="19"/>
      <c r="B15" s="5">
        <f>IF(A15="","",IFERROR(INDEX('Hallazgos'!$F$5:$F$200,MATCH(A15,'Hallazgos'!$A$5:$A$200,0)),"ID no encontrado"))</f>
      </c>
      <c r="C15" s="19"/>
      <c r="D15" s="20"/>
      <c r="E15" s="19"/>
      <c r="F15" s="19"/>
      <c r="G15" s="19"/>
    </row>
    <row r="16" spans="1:7" x14ac:dyDescent="0.25">
      <c r="A16" s="19"/>
      <c r="B16" s="5">
        <f>IF(A16="","",IFERROR(INDEX('Hallazgos'!$F$5:$F$200,MATCH(A16,'Hallazgos'!$A$5:$A$200,0)),"ID no encontrado"))</f>
      </c>
      <c r="C16" s="19"/>
      <c r="D16" s="20"/>
      <c r="E16" s="19"/>
      <c r="F16" s="19"/>
      <c r="G16" s="19"/>
    </row>
    <row r="17" spans="1:7" x14ac:dyDescent="0.25">
      <c r="A17" s="19"/>
      <c r="B17" s="5">
        <f>IF(A17="","",IFERROR(INDEX('Hallazgos'!$F$5:$F$200,MATCH(A17,'Hallazgos'!$A$5:$A$200,0)),"ID no encontrado"))</f>
      </c>
      <c r="C17" s="19"/>
      <c r="D17" s="20"/>
      <c r="E17" s="19"/>
      <c r="F17" s="19"/>
      <c r="G17" s="19"/>
    </row>
    <row r="18" spans="1:7" x14ac:dyDescent="0.25">
      <c r="A18" s="19"/>
      <c r="B18" s="5">
        <f>IF(A18="","",IFERROR(INDEX('Hallazgos'!$F$5:$F$200,MATCH(A18,'Hallazgos'!$A$5:$A$200,0)),"ID no encontrado"))</f>
      </c>
      <c r="C18" s="19"/>
      <c r="D18" s="20"/>
      <c r="E18" s="19"/>
      <c r="F18" s="19"/>
      <c r="G18" s="19"/>
    </row>
    <row r="19" spans="1:7" x14ac:dyDescent="0.25">
      <c r="A19" s="19"/>
      <c r="B19" s="5">
        <f>IF(A19="","",IFERROR(INDEX('Hallazgos'!$F$5:$F$200,MATCH(A19,'Hallazgos'!$A$5:$A$200,0)),"ID no encontrado"))</f>
      </c>
      <c r="C19" s="19"/>
      <c r="D19" s="20"/>
      <c r="E19" s="19"/>
      <c r="F19" s="19"/>
      <c r="G19" s="19"/>
    </row>
    <row r="20" spans="1:7" x14ac:dyDescent="0.25">
      <c r="A20" s="19"/>
      <c r="B20" s="5">
        <f>IF(A20="","",IFERROR(INDEX('Hallazgos'!$F$5:$F$200,MATCH(A20,'Hallazgos'!$A$5:$A$200,0)),"ID no encontrado"))</f>
      </c>
      <c r="C20" s="19"/>
      <c r="D20" s="20"/>
      <c r="E20" s="19"/>
      <c r="F20" s="19"/>
      <c r="G20" s="19"/>
    </row>
    <row r="21" spans="1:7" x14ac:dyDescent="0.25">
      <c r="A21" s="19"/>
      <c r="B21" s="5">
        <f>IF(A21="","",IFERROR(INDEX('Hallazgos'!$F$5:$F$200,MATCH(A21,'Hallazgos'!$A$5:$A$200,0)),"ID no encontrado"))</f>
      </c>
      <c r="C21" s="19"/>
      <c r="D21" s="20"/>
      <c r="E21" s="19"/>
      <c r="F21" s="19"/>
      <c r="G21" s="19"/>
    </row>
    <row r="22" spans="1:7" x14ac:dyDescent="0.25">
      <c r="A22" s="19"/>
      <c r="B22" s="5">
        <f>IF(A22="","",IFERROR(INDEX('Hallazgos'!$F$5:$F$200,MATCH(A22,'Hallazgos'!$A$5:$A$200,0)),"ID no encontrado"))</f>
      </c>
      <c r="C22" s="19"/>
      <c r="D22" s="20"/>
      <c r="E22" s="19"/>
      <c r="F22" s="19"/>
      <c r="G22" s="19"/>
    </row>
    <row r="23" spans="1:7" x14ac:dyDescent="0.25">
      <c r="A23" s="19"/>
      <c r="B23" s="5">
        <f>IF(A23="","",IFERROR(INDEX('Hallazgos'!$F$5:$F$200,MATCH(A23,'Hallazgos'!$A$5:$A$200,0)),"ID no encontrado"))</f>
      </c>
      <c r="C23" s="19"/>
      <c r="D23" s="20"/>
      <c r="E23" s="19"/>
      <c r="F23" s="19"/>
      <c r="G23" s="19"/>
    </row>
    <row r="24" spans="1:7" x14ac:dyDescent="0.25">
      <c r="A24" s="19"/>
      <c r="B24" s="5">
        <f>IF(A24="","",IFERROR(INDEX('Hallazgos'!$F$5:$F$200,MATCH(A24,'Hallazgos'!$A$5:$A$200,0)),"ID no encontrado"))</f>
      </c>
      <c r="C24" s="19"/>
      <c r="D24" s="20"/>
      <c r="E24" s="19"/>
      <c r="F24" s="19"/>
      <c r="G24" s="19"/>
    </row>
    <row r="25" spans="1:7" x14ac:dyDescent="0.25">
      <c r="A25" s="19"/>
      <c r="B25" s="5">
        <f>IF(A25="","",IFERROR(INDEX('Hallazgos'!$F$5:$F$200,MATCH(A25,'Hallazgos'!$A$5:$A$200,0)),"ID no encontrado"))</f>
      </c>
      <c r="C25" s="19"/>
      <c r="D25" s="20"/>
      <c r="E25" s="19"/>
      <c r="F25" s="19"/>
      <c r="G25" s="19"/>
    </row>
    <row r="26" spans="1:7" x14ac:dyDescent="0.25">
      <c r="A26" s="19"/>
      <c r="B26" s="5">
        <f>IF(A26="","",IFERROR(INDEX('Hallazgos'!$F$5:$F$200,MATCH(A26,'Hallazgos'!$A$5:$A$200,0)),"ID no encontrado"))</f>
      </c>
      <c r="C26" s="19"/>
      <c r="D26" s="20"/>
      <c r="E26" s="19"/>
      <c r="F26" s="19"/>
      <c r="G26" s="19"/>
    </row>
    <row r="27" spans="1:7" x14ac:dyDescent="0.25">
      <c r="A27" s="19"/>
      <c r="B27" s="5">
        <f>IF(A27="","",IFERROR(INDEX('Hallazgos'!$F$5:$F$200,MATCH(A27,'Hallazgos'!$A$5:$A$200,0)),"ID no encontrado"))</f>
      </c>
      <c r="C27" s="19"/>
      <c r="D27" s="20"/>
      <c r="E27" s="19"/>
      <c r="F27" s="19"/>
      <c r="G27" s="19"/>
    </row>
    <row r="28" spans="1:7" x14ac:dyDescent="0.25">
      <c r="A28" s="19"/>
      <c r="B28" s="5">
        <f>IF(A28="","",IFERROR(INDEX('Hallazgos'!$F$5:$F$200,MATCH(A28,'Hallazgos'!$A$5:$A$200,0)),"ID no encontrado"))</f>
      </c>
      <c r="C28" s="19"/>
      <c r="D28" s="20"/>
      <c r="E28" s="19"/>
      <c r="F28" s="19"/>
      <c r="G28" s="19"/>
    </row>
    <row r="29" spans="1:7" x14ac:dyDescent="0.25">
      <c r="A29" s="19"/>
      <c r="B29" s="5">
        <f>IF(A29="","",IFERROR(INDEX('Hallazgos'!$F$5:$F$200,MATCH(A29,'Hallazgos'!$A$5:$A$200,0)),"ID no encontrado"))</f>
      </c>
      <c r="C29" s="19"/>
      <c r="D29" s="20"/>
      <c r="E29" s="19"/>
      <c r="F29" s="19"/>
      <c r="G29" s="19"/>
    </row>
    <row r="30" spans="1:7" x14ac:dyDescent="0.25">
      <c r="A30" s="19"/>
      <c r="B30" s="5">
        <f>IF(A30="","",IFERROR(INDEX('Hallazgos'!$F$5:$F$200,MATCH(A30,'Hallazgos'!$A$5:$A$200,0)),"ID no encontrado"))</f>
      </c>
      <c r="C30" s="19"/>
      <c r="D30" s="20"/>
      <c r="E30" s="19"/>
      <c r="F30" s="19"/>
      <c r="G30" s="19"/>
    </row>
    <row r="31" spans="1:7" x14ac:dyDescent="0.25">
      <c r="A31" s="19"/>
      <c r="B31" s="5">
        <f>IF(A31="","",IFERROR(INDEX('Hallazgos'!$F$5:$F$200,MATCH(A31,'Hallazgos'!$A$5:$A$200,0)),"ID no encontrado"))</f>
      </c>
      <c r="C31" s="19"/>
      <c r="D31" s="20"/>
      <c r="E31" s="19"/>
      <c r="F31" s="19"/>
      <c r="G31" s="19"/>
    </row>
    <row r="32" spans="1:7" x14ac:dyDescent="0.25">
      <c r="A32" s="19"/>
      <c r="B32" s="5">
        <f>IF(A32="","",IFERROR(INDEX('Hallazgos'!$F$5:$F$200,MATCH(A32,'Hallazgos'!$A$5:$A$200,0)),"ID no encontrado"))</f>
      </c>
      <c r="C32" s="19"/>
      <c r="D32" s="20"/>
      <c r="E32" s="19"/>
      <c r="F32" s="19"/>
      <c r="G32" s="19"/>
    </row>
    <row r="33" spans="1:7" x14ac:dyDescent="0.25">
      <c r="A33" s="19"/>
      <c r="B33" s="5">
        <f>IF(A33="","",IFERROR(INDEX('Hallazgos'!$F$5:$F$200,MATCH(A33,'Hallazgos'!$A$5:$A$200,0)),"ID no encontrado"))</f>
      </c>
      <c r="C33" s="19"/>
      <c r="D33" s="20"/>
      <c r="E33" s="19"/>
      <c r="F33" s="19"/>
      <c r="G33" s="19"/>
    </row>
    <row r="34" spans="1:7" x14ac:dyDescent="0.25">
      <c r="A34" s="19"/>
      <c r="B34" s="5">
        <f>IF(A34="","",IFERROR(INDEX('Hallazgos'!$F$5:$F$200,MATCH(A34,'Hallazgos'!$A$5:$A$200,0)),"ID no encontrado"))</f>
      </c>
      <c r="C34" s="19"/>
      <c r="D34" s="20"/>
      <c r="E34" s="19"/>
      <c r="F34" s="19"/>
      <c r="G34" s="19"/>
    </row>
    <row r="35" spans="1:7" x14ac:dyDescent="0.25">
      <c r="A35" s="19"/>
      <c r="B35" s="5">
        <f>IF(A35="","",IFERROR(INDEX('Hallazgos'!$F$5:$F$200,MATCH(A35,'Hallazgos'!$A$5:$A$200,0)),"ID no encontrado"))</f>
      </c>
      <c r="C35" s="19"/>
      <c r="D35" s="20"/>
      <c r="E35" s="19"/>
      <c r="F35" s="19"/>
      <c r="G35" s="19"/>
    </row>
    <row r="36" spans="1:7" x14ac:dyDescent="0.25">
      <c r="A36" s="19"/>
      <c r="B36" s="5">
        <f>IF(A36="","",IFERROR(INDEX('Hallazgos'!$F$5:$F$200,MATCH(A36,'Hallazgos'!$A$5:$A$200,0)),"ID no encontrado"))</f>
      </c>
      <c r="C36" s="19"/>
      <c r="D36" s="20"/>
      <c r="E36" s="19"/>
      <c r="F36" s="19"/>
      <c r="G36" s="19"/>
    </row>
    <row r="37" spans="1:7" x14ac:dyDescent="0.25">
      <c r="A37" s="19"/>
      <c r="B37" s="5">
        <f>IF(A37="","",IFERROR(INDEX('Hallazgos'!$F$5:$F$200,MATCH(A37,'Hallazgos'!$A$5:$A$200,0)),"ID no encontrado"))</f>
      </c>
      <c r="C37" s="19"/>
      <c r="D37" s="20"/>
      <c r="E37" s="19"/>
      <c r="F37" s="19"/>
      <c r="G37" s="19"/>
    </row>
    <row r="38" spans="1:7" x14ac:dyDescent="0.25">
      <c r="A38" s="19"/>
      <c r="B38" s="5">
        <f>IF(A38="","",IFERROR(INDEX('Hallazgos'!$F$5:$F$200,MATCH(A38,'Hallazgos'!$A$5:$A$200,0)),"ID no encontrado"))</f>
      </c>
      <c r="C38" s="19"/>
      <c r="D38" s="20"/>
      <c r="E38" s="19"/>
      <c r="F38" s="19"/>
      <c r="G38" s="19"/>
    </row>
    <row r="39" spans="1:7" x14ac:dyDescent="0.25">
      <c r="A39" s="19"/>
      <c r="B39" s="5">
        <f>IF(A39="","",IFERROR(INDEX('Hallazgos'!$F$5:$F$200,MATCH(A39,'Hallazgos'!$A$5:$A$200,0)),"ID no encontrado"))</f>
      </c>
      <c r="C39" s="19"/>
      <c r="D39" s="20"/>
      <c r="E39" s="19"/>
      <c r="F39" s="19"/>
      <c r="G39" s="19"/>
    </row>
    <row r="40" spans="1:7" x14ac:dyDescent="0.25">
      <c r="A40" s="19"/>
      <c r="B40" s="5">
        <f>IF(A40="","",IFERROR(INDEX('Hallazgos'!$F$5:$F$200,MATCH(A40,'Hallazgos'!$A$5:$A$200,0)),"ID no encontrado"))</f>
      </c>
      <c r="C40" s="19"/>
      <c r="D40" s="20"/>
      <c r="E40" s="19"/>
      <c r="F40" s="19"/>
      <c r="G40" s="19"/>
    </row>
    <row r="41" spans="1:7" x14ac:dyDescent="0.25">
      <c r="A41" s="19"/>
      <c r="B41" s="5">
        <f>IF(A41="","",IFERROR(INDEX('Hallazgos'!$F$5:$F$200,MATCH(A41,'Hallazgos'!$A$5:$A$200,0)),"ID no encontrado"))</f>
      </c>
      <c r="C41" s="19"/>
      <c r="D41" s="20"/>
      <c r="E41" s="19"/>
      <c r="F41" s="19"/>
      <c r="G41" s="19"/>
    </row>
    <row r="42" spans="1:7" x14ac:dyDescent="0.25">
      <c r="A42" s="19"/>
      <c r="B42" s="5">
        <f>IF(A42="","",IFERROR(INDEX('Hallazgos'!$F$5:$F$200,MATCH(A42,'Hallazgos'!$A$5:$A$200,0)),"ID no encontrado"))</f>
      </c>
      <c r="C42" s="19"/>
      <c r="D42" s="20"/>
      <c r="E42" s="19"/>
      <c r="F42" s="19"/>
      <c r="G42" s="19"/>
    </row>
    <row r="43" spans="1:7" x14ac:dyDescent="0.25">
      <c r="A43" s="19"/>
      <c r="B43" s="5">
        <f>IF(A43="","",IFERROR(INDEX('Hallazgos'!$F$5:$F$200,MATCH(A43,'Hallazgos'!$A$5:$A$200,0)),"ID no encontrado"))</f>
      </c>
      <c r="C43" s="19"/>
      <c r="D43" s="20"/>
      <c r="E43" s="19"/>
      <c r="F43" s="19"/>
      <c r="G43" s="19"/>
    </row>
    <row r="44" spans="1:7" x14ac:dyDescent="0.25">
      <c r="A44" s="19"/>
      <c r="B44" s="5">
        <f>IF(A44="","",IFERROR(INDEX('Hallazgos'!$F$5:$F$200,MATCH(A44,'Hallazgos'!$A$5:$A$200,0)),"ID no encontrado"))</f>
      </c>
      <c r="C44" s="19"/>
      <c r="D44" s="20"/>
      <c r="E44" s="19"/>
      <c r="F44" s="19"/>
      <c r="G44" s="19"/>
    </row>
    <row r="45" spans="1:7" x14ac:dyDescent="0.25">
      <c r="A45" s="19"/>
      <c r="B45" s="5">
        <f>IF(A45="","",IFERROR(INDEX('Hallazgos'!$F$5:$F$200,MATCH(A45,'Hallazgos'!$A$5:$A$200,0)),"ID no encontrado"))</f>
      </c>
      <c r="C45" s="19"/>
      <c r="D45" s="20"/>
      <c r="E45" s="19"/>
      <c r="F45" s="19"/>
      <c r="G45" s="19"/>
    </row>
    <row r="46" spans="1:7" x14ac:dyDescent="0.25">
      <c r="A46" s="19"/>
      <c r="B46" s="5">
        <f>IF(A46="","",IFERROR(INDEX('Hallazgos'!$F$5:$F$200,MATCH(A46,'Hallazgos'!$A$5:$A$200,0)),"ID no encontrado"))</f>
      </c>
      <c r="C46" s="19"/>
      <c r="D46" s="20"/>
      <c r="E46" s="19"/>
      <c r="F46" s="19"/>
      <c r="G46" s="19"/>
    </row>
    <row r="47" spans="1:7" x14ac:dyDescent="0.25">
      <c r="A47" s="19"/>
      <c r="B47" s="5">
        <f>IF(A47="","",IFERROR(INDEX('Hallazgos'!$F$5:$F$200,MATCH(A47,'Hallazgos'!$A$5:$A$200,0)),"ID no encontrado"))</f>
      </c>
      <c r="C47" s="19"/>
      <c r="D47" s="20"/>
      <c r="E47" s="19"/>
      <c r="F47" s="19"/>
      <c r="G47" s="19"/>
    </row>
    <row r="48" spans="1:7" x14ac:dyDescent="0.25">
      <c r="A48" s="19"/>
      <c r="B48" s="5">
        <f>IF(A48="","",IFERROR(INDEX('Hallazgos'!$F$5:$F$200,MATCH(A48,'Hallazgos'!$A$5:$A$200,0)),"ID no encontrado"))</f>
      </c>
      <c r="C48" s="19"/>
      <c r="D48" s="20"/>
      <c r="E48" s="19"/>
      <c r="F48" s="19"/>
      <c r="G48" s="19"/>
    </row>
    <row r="49" spans="1:7" x14ac:dyDescent="0.25">
      <c r="A49" s="19"/>
      <c r="B49" s="5">
        <f>IF(A49="","",IFERROR(INDEX('Hallazgos'!$F$5:$F$200,MATCH(A49,'Hallazgos'!$A$5:$A$200,0)),"ID no encontrado"))</f>
      </c>
      <c r="C49" s="19"/>
      <c r="D49" s="20"/>
      <c r="E49" s="19"/>
      <c r="F49" s="19"/>
      <c r="G49" s="19"/>
    </row>
    <row r="50" spans="1:7" x14ac:dyDescent="0.25">
      <c r="A50" s="19"/>
      <c r="B50" s="5">
        <f>IF(A50="","",IFERROR(INDEX('Hallazgos'!$F$5:$F$200,MATCH(A50,'Hallazgos'!$A$5:$A$200,0)),"ID no encontrado"))</f>
      </c>
      <c r="C50" s="19"/>
      <c r="D50" s="20"/>
      <c r="E50" s="19"/>
      <c r="F50" s="19"/>
      <c r="G50" s="19"/>
    </row>
    <row r="51" spans="1:7" x14ac:dyDescent="0.25">
      <c r="A51" s="19"/>
      <c r="B51" s="5">
        <f>IF(A51="","",IFERROR(INDEX('Hallazgos'!$F$5:$F$200,MATCH(A51,'Hallazgos'!$A$5:$A$200,0)),"ID no encontrado"))</f>
      </c>
      <c r="C51" s="19"/>
      <c r="D51" s="20"/>
      <c r="E51" s="19"/>
      <c r="F51" s="19"/>
      <c r="G51" s="19"/>
    </row>
    <row r="52" spans="1:7" x14ac:dyDescent="0.25">
      <c r="A52" s="19"/>
      <c r="B52" s="5">
        <f>IF(A52="","",IFERROR(INDEX('Hallazgos'!$F$5:$F$200,MATCH(A52,'Hallazgos'!$A$5:$A$200,0)),"ID no encontrado"))</f>
      </c>
      <c r="C52" s="19"/>
      <c r="D52" s="20"/>
      <c r="E52" s="19"/>
      <c r="F52" s="19"/>
      <c r="G52" s="19"/>
    </row>
    <row r="53" spans="1:7" x14ac:dyDescent="0.25">
      <c r="A53" s="19"/>
      <c r="B53" s="5">
        <f>IF(A53="","",IFERROR(INDEX('Hallazgos'!$F$5:$F$200,MATCH(A53,'Hallazgos'!$A$5:$A$200,0)),"ID no encontrado"))</f>
      </c>
      <c r="C53" s="19"/>
      <c r="D53" s="20"/>
      <c r="E53" s="19"/>
      <c r="F53" s="19"/>
      <c r="G53" s="19"/>
    </row>
    <row r="54" spans="1:7" x14ac:dyDescent="0.25">
      <c r="A54" s="19"/>
      <c r="B54" s="5">
        <f>IF(A54="","",IFERROR(INDEX('Hallazgos'!$F$5:$F$200,MATCH(A54,'Hallazgos'!$A$5:$A$200,0)),"ID no encontrado"))</f>
      </c>
      <c r="C54" s="19"/>
      <c r="D54" s="20"/>
      <c r="E54" s="19"/>
      <c r="F54" s="19"/>
      <c r="G54" s="19"/>
    </row>
    <row r="55" spans="1:7" x14ac:dyDescent="0.25">
      <c r="A55" s="19"/>
      <c r="B55" s="5">
        <f>IF(A55="","",IFERROR(INDEX('Hallazgos'!$F$5:$F$200,MATCH(A55,'Hallazgos'!$A$5:$A$200,0)),"ID no encontrado"))</f>
      </c>
      <c r="C55" s="19"/>
      <c r="D55" s="20"/>
      <c r="E55" s="19"/>
      <c r="F55" s="19"/>
      <c r="G55" s="19"/>
    </row>
    <row r="56" spans="1:7" x14ac:dyDescent="0.25">
      <c r="A56" s="19"/>
      <c r="B56" s="5">
        <f>IF(A56="","",IFERROR(INDEX('Hallazgos'!$F$5:$F$200,MATCH(A56,'Hallazgos'!$A$5:$A$200,0)),"ID no encontrado"))</f>
      </c>
      <c r="C56" s="19"/>
      <c r="D56" s="20"/>
      <c r="E56" s="19"/>
      <c r="F56" s="19"/>
      <c r="G56" s="19"/>
    </row>
    <row r="57" spans="1:7" x14ac:dyDescent="0.25">
      <c r="A57" s="19"/>
      <c r="B57" s="5">
        <f>IF(A57="","",IFERROR(INDEX('Hallazgos'!$F$5:$F$200,MATCH(A57,'Hallazgos'!$A$5:$A$200,0)),"ID no encontrado"))</f>
      </c>
      <c r="C57" s="19"/>
      <c r="D57" s="20"/>
      <c r="E57" s="19"/>
      <c r="F57" s="19"/>
      <c r="G57" s="19"/>
    </row>
    <row r="58" spans="1:7" x14ac:dyDescent="0.25">
      <c r="A58" s="19"/>
      <c r="B58" s="5">
        <f>IF(A58="","",IFERROR(INDEX('Hallazgos'!$F$5:$F$200,MATCH(A58,'Hallazgos'!$A$5:$A$200,0)),"ID no encontrado"))</f>
      </c>
      <c r="C58" s="19"/>
      <c r="D58" s="20"/>
      <c r="E58" s="19"/>
      <c r="F58" s="19"/>
      <c r="G58" s="19"/>
    </row>
    <row r="59" spans="1:7" x14ac:dyDescent="0.25">
      <c r="A59" s="19"/>
      <c r="B59" s="5">
        <f>IF(A59="","",IFERROR(INDEX('Hallazgos'!$F$5:$F$200,MATCH(A59,'Hallazgos'!$A$5:$A$200,0)),"ID no encontrado"))</f>
      </c>
      <c r="C59" s="19"/>
      <c r="D59" s="20"/>
      <c r="E59" s="19"/>
      <c r="F59" s="19"/>
      <c r="G59" s="19"/>
    </row>
    <row r="60" spans="1:7" x14ac:dyDescent="0.25">
      <c r="A60" s="19"/>
      <c r="B60" s="5">
        <f>IF(A60="","",IFERROR(INDEX('Hallazgos'!$F$5:$F$200,MATCH(A60,'Hallazgos'!$A$5:$A$200,0)),"ID no encontrado"))</f>
      </c>
      <c r="C60" s="19"/>
      <c r="D60" s="20"/>
      <c r="E60" s="19"/>
      <c r="F60" s="19"/>
      <c r="G60" s="19"/>
    </row>
    <row r="61" spans="1:7" x14ac:dyDescent="0.25">
      <c r="A61" s="19"/>
      <c r="B61" s="5">
        <f>IF(A61="","",IFERROR(INDEX('Hallazgos'!$F$5:$F$200,MATCH(A61,'Hallazgos'!$A$5:$A$200,0)),"ID no encontrado"))</f>
      </c>
      <c r="C61" s="19"/>
      <c r="D61" s="20"/>
      <c r="E61" s="19"/>
      <c r="F61" s="19"/>
      <c r="G61" s="19"/>
    </row>
    <row r="62" spans="1:7" x14ac:dyDescent="0.25">
      <c r="A62" s="19"/>
      <c r="B62" s="5">
        <f>IF(A62="","",IFERROR(INDEX('Hallazgos'!$F$5:$F$200,MATCH(A62,'Hallazgos'!$A$5:$A$200,0)),"ID no encontrado"))</f>
      </c>
      <c r="C62" s="19"/>
      <c r="D62" s="20"/>
      <c r="E62" s="19"/>
      <c r="F62" s="19"/>
      <c r="G62" s="19"/>
    </row>
    <row r="63" spans="1:7" x14ac:dyDescent="0.25">
      <c r="A63" s="19"/>
      <c r="B63" s="5">
        <f>IF(A63="","",IFERROR(INDEX('Hallazgos'!$F$5:$F$200,MATCH(A63,'Hallazgos'!$A$5:$A$200,0)),"ID no encontrado"))</f>
      </c>
      <c r="C63" s="19"/>
      <c r="D63" s="20"/>
      <c r="E63" s="19"/>
      <c r="F63" s="19"/>
      <c r="G63" s="19"/>
    </row>
    <row r="64" spans="1:7" x14ac:dyDescent="0.25">
      <c r="A64" s="19"/>
      <c r="B64" s="5">
        <f>IF(A64="","",IFERROR(INDEX('Hallazgos'!$F$5:$F$200,MATCH(A64,'Hallazgos'!$A$5:$A$200,0)),"ID no encontrado"))</f>
      </c>
      <c r="C64" s="19"/>
      <c r="D64" s="20"/>
      <c r="E64" s="19"/>
      <c r="F64" s="19"/>
      <c r="G64" s="19"/>
    </row>
    <row r="65" spans="1:7" x14ac:dyDescent="0.25">
      <c r="A65" s="19"/>
      <c r="B65" s="5">
        <f>IF(A65="","",IFERROR(INDEX('Hallazgos'!$F$5:$F$200,MATCH(A65,'Hallazgos'!$A$5:$A$200,0)),"ID no encontrado"))</f>
      </c>
      <c r="C65" s="19"/>
      <c r="D65" s="20"/>
      <c r="E65" s="19"/>
      <c r="F65" s="19"/>
      <c r="G65" s="19"/>
    </row>
    <row r="66" spans="1:7" x14ac:dyDescent="0.25">
      <c r="A66" s="19"/>
      <c r="B66" s="5">
        <f>IF(A66="","",IFERROR(INDEX('Hallazgos'!$F$5:$F$200,MATCH(A66,'Hallazgos'!$A$5:$A$200,0)),"ID no encontrado"))</f>
      </c>
      <c r="C66" s="19"/>
      <c r="D66" s="20"/>
      <c r="E66" s="19"/>
      <c r="F66" s="19"/>
      <c r="G66" s="19"/>
    </row>
    <row r="67" spans="1:7" x14ac:dyDescent="0.25">
      <c r="A67" s="19"/>
      <c r="B67" s="5">
        <f>IF(A67="","",IFERROR(INDEX('Hallazgos'!$F$5:$F$200,MATCH(A67,'Hallazgos'!$A$5:$A$200,0)),"ID no encontrado"))</f>
      </c>
      <c r="C67" s="19"/>
      <c r="D67" s="20"/>
      <c r="E67" s="19"/>
      <c r="F67" s="19"/>
      <c r="G67" s="19"/>
    </row>
    <row r="68" spans="1:7" x14ac:dyDescent="0.25">
      <c r="A68" s="19"/>
      <c r="B68" s="5">
        <f>IF(A68="","",IFERROR(INDEX('Hallazgos'!$F$5:$F$200,MATCH(A68,'Hallazgos'!$A$5:$A$200,0)),"ID no encontrado"))</f>
      </c>
      <c r="C68" s="19"/>
      <c r="D68" s="20"/>
      <c r="E68" s="19"/>
      <c r="F68" s="19"/>
      <c r="G68" s="19"/>
    </row>
    <row r="69" spans="1:7" x14ac:dyDescent="0.25">
      <c r="A69" s="19"/>
      <c r="B69" s="5">
        <f>IF(A69="","",IFERROR(INDEX('Hallazgos'!$F$5:$F$200,MATCH(A69,'Hallazgos'!$A$5:$A$200,0)),"ID no encontrado"))</f>
      </c>
      <c r="C69" s="19"/>
      <c r="D69" s="20"/>
      <c r="E69" s="19"/>
      <c r="F69" s="19"/>
      <c r="G69" s="19"/>
    </row>
    <row r="70" spans="1:7" x14ac:dyDescent="0.25">
      <c r="A70" s="19"/>
      <c r="B70" s="5">
        <f>IF(A70="","",IFERROR(INDEX('Hallazgos'!$F$5:$F$200,MATCH(A70,'Hallazgos'!$A$5:$A$200,0)),"ID no encontrado"))</f>
      </c>
      <c r="C70" s="19"/>
      <c r="D70" s="20"/>
      <c r="E70" s="19"/>
      <c r="F70" s="19"/>
      <c r="G70" s="19"/>
    </row>
    <row r="71" spans="1:7" x14ac:dyDescent="0.25">
      <c r="A71" s="19"/>
      <c r="B71" s="5">
        <f>IF(A71="","",IFERROR(INDEX('Hallazgos'!$F$5:$F$200,MATCH(A71,'Hallazgos'!$A$5:$A$200,0)),"ID no encontrado"))</f>
      </c>
      <c r="C71" s="19"/>
      <c r="D71" s="20"/>
      <c r="E71" s="19"/>
      <c r="F71" s="19"/>
      <c r="G71" s="19"/>
    </row>
    <row r="72" spans="1:7" x14ac:dyDescent="0.25">
      <c r="A72" s="19"/>
      <c r="B72" s="5">
        <f>IF(A72="","",IFERROR(INDEX('Hallazgos'!$F$5:$F$200,MATCH(A72,'Hallazgos'!$A$5:$A$200,0)),"ID no encontrado"))</f>
      </c>
      <c r="C72" s="19"/>
      <c r="D72" s="20"/>
      <c r="E72" s="19"/>
      <c r="F72" s="19"/>
      <c r="G72" s="19"/>
    </row>
    <row r="73" spans="1:7" x14ac:dyDescent="0.25">
      <c r="A73" s="19"/>
      <c r="B73" s="5">
        <f>IF(A73="","",IFERROR(INDEX('Hallazgos'!$F$5:$F$200,MATCH(A73,'Hallazgos'!$A$5:$A$200,0)),"ID no encontrado"))</f>
      </c>
      <c r="C73" s="19"/>
      <c r="D73" s="20"/>
      <c r="E73" s="19"/>
      <c r="F73" s="19"/>
      <c r="G73" s="19"/>
    </row>
    <row r="74" spans="1:7" x14ac:dyDescent="0.25">
      <c r="A74" s="19"/>
      <c r="B74" s="5">
        <f>IF(A74="","",IFERROR(INDEX('Hallazgos'!$F$5:$F$200,MATCH(A74,'Hallazgos'!$A$5:$A$200,0)),"ID no encontrado"))</f>
      </c>
      <c r="C74" s="19"/>
      <c r="D74" s="20"/>
      <c r="E74" s="19"/>
      <c r="F74" s="19"/>
      <c r="G74" s="19"/>
    </row>
    <row r="75" spans="1:7" x14ac:dyDescent="0.25">
      <c r="A75" s="19"/>
      <c r="B75" s="5">
        <f>IF(A75="","",IFERROR(INDEX('Hallazgos'!$F$5:$F$200,MATCH(A75,'Hallazgos'!$A$5:$A$200,0)),"ID no encontrado"))</f>
      </c>
      <c r="C75" s="19"/>
      <c r="D75" s="20"/>
      <c r="E75" s="19"/>
      <c r="F75" s="19"/>
      <c r="G75" s="19"/>
    </row>
    <row r="76" spans="1:7" x14ac:dyDescent="0.25">
      <c r="A76" s="19"/>
      <c r="B76" s="5">
        <f>IF(A76="","",IFERROR(INDEX('Hallazgos'!$F$5:$F$200,MATCH(A76,'Hallazgos'!$A$5:$A$200,0)),"ID no encontrado"))</f>
      </c>
      <c r="C76" s="19"/>
      <c r="D76" s="20"/>
      <c r="E76" s="19"/>
      <c r="F76" s="19"/>
      <c r="G76" s="19"/>
    </row>
    <row r="77" spans="1:7" x14ac:dyDescent="0.25">
      <c r="A77" s="19"/>
      <c r="B77" s="5">
        <f>IF(A77="","",IFERROR(INDEX('Hallazgos'!$F$5:$F$200,MATCH(A77,'Hallazgos'!$A$5:$A$200,0)),"ID no encontrado"))</f>
      </c>
      <c r="C77" s="19"/>
      <c r="D77" s="20"/>
      <c r="E77" s="19"/>
      <c r="F77" s="19"/>
      <c r="G77" s="19"/>
    </row>
    <row r="78" spans="1:7" x14ac:dyDescent="0.25">
      <c r="A78" s="19"/>
      <c r="B78" s="5">
        <f>IF(A78="","",IFERROR(INDEX('Hallazgos'!$F$5:$F$200,MATCH(A78,'Hallazgos'!$A$5:$A$200,0)),"ID no encontrado"))</f>
      </c>
      <c r="C78" s="19"/>
      <c r="D78" s="20"/>
      <c r="E78" s="19"/>
      <c r="F78" s="19"/>
      <c r="G78" s="19"/>
    </row>
    <row r="79" spans="1:7" x14ac:dyDescent="0.25">
      <c r="A79" s="19"/>
      <c r="B79" s="5">
        <f>IF(A79="","",IFERROR(INDEX('Hallazgos'!$F$5:$F$200,MATCH(A79,'Hallazgos'!$A$5:$A$200,0)),"ID no encontrado"))</f>
      </c>
      <c r="C79" s="19"/>
      <c r="D79" s="20"/>
      <c r="E79" s="19"/>
      <c r="F79" s="19"/>
      <c r="G79" s="19"/>
    </row>
    <row r="80" spans="1:7" x14ac:dyDescent="0.25">
      <c r="A80" s="19"/>
      <c r="B80" s="5">
        <f>IF(A80="","",IFERROR(INDEX('Hallazgos'!$F$5:$F$200,MATCH(A80,'Hallazgos'!$A$5:$A$200,0)),"ID no encontrado"))</f>
      </c>
      <c r="C80" s="19"/>
      <c r="D80" s="20"/>
      <c r="E80" s="19"/>
      <c r="F80" s="19"/>
      <c r="G80" s="19"/>
    </row>
    <row r="81" spans="1:7" x14ac:dyDescent="0.25">
      <c r="A81" s="19"/>
      <c r="B81" s="5">
        <f>IF(A81="","",IFERROR(INDEX('Hallazgos'!$F$5:$F$200,MATCH(A81,'Hallazgos'!$A$5:$A$200,0)),"ID no encontrado"))</f>
      </c>
      <c r="C81" s="19"/>
      <c r="D81" s="20"/>
      <c r="E81" s="19"/>
      <c r="F81" s="19"/>
      <c r="G81" s="19"/>
    </row>
    <row r="82" spans="1:7" x14ac:dyDescent="0.25">
      <c r="A82" s="19"/>
      <c r="B82" s="5">
        <f>IF(A82="","",IFERROR(INDEX('Hallazgos'!$F$5:$F$200,MATCH(A82,'Hallazgos'!$A$5:$A$200,0)),"ID no encontrado"))</f>
      </c>
      <c r="C82" s="19"/>
      <c r="D82" s="20"/>
      <c r="E82" s="19"/>
      <c r="F82" s="19"/>
      <c r="G82" s="19"/>
    </row>
    <row r="83" spans="1:7" x14ac:dyDescent="0.25">
      <c r="A83" s="19"/>
      <c r="B83" s="5">
        <f>IF(A83="","",IFERROR(INDEX('Hallazgos'!$F$5:$F$200,MATCH(A83,'Hallazgos'!$A$5:$A$200,0)),"ID no encontrado"))</f>
      </c>
      <c r="C83" s="19"/>
      <c r="D83" s="20"/>
      <c r="E83" s="19"/>
      <c r="F83" s="19"/>
      <c r="G83" s="19"/>
    </row>
    <row r="84" spans="1:7" x14ac:dyDescent="0.25">
      <c r="A84" s="19"/>
      <c r="B84" s="5">
        <f>IF(A84="","",IFERROR(INDEX('Hallazgos'!$F$5:$F$200,MATCH(A84,'Hallazgos'!$A$5:$A$200,0)),"ID no encontrado"))</f>
      </c>
      <c r="C84" s="19"/>
      <c r="D84" s="20"/>
      <c r="E84" s="19"/>
      <c r="F84" s="19"/>
      <c r="G84" s="19"/>
    </row>
    <row r="85" spans="1:7" x14ac:dyDescent="0.25">
      <c r="A85" s="19"/>
      <c r="B85" s="5">
        <f>IF(A85="","",IFERROR(INDEX('Hallazgos'!$F$5:$F$200,MATCH(A85,'Hallazgos'!$A$5:$A$200,0)),"ID no encontrado"))</f>
      </c>
      <c r="C85" s="19"/>
      <c r="D85" s="20"/>
      <c r="E85" s="19"/>
      <c r="F85" s="19"/>
      <c r="G85" s="19"/>
    </row>
    <row r="86" spans="1:7" x14ac:dyDescent="0.25">
      <c r="A86" s="19"/>
      <c r="B86" s="5">
        <f>IF(A86="","",IFERROR(INDEX('Hallazgos'!$F$5:$F$200,MATCH(A86,'Hallazgos'!$A$5:$A$200,0)),"ID no encontrado"))</f>
      </c>
      <c r="C86" s="19"/>
      <c r="D86" s="20"/>
      <c r="E86" s="19"/>
      <c r="F86" s="19"/>
      <c r="G86" s="19"/>
    </row>
    <row r="87" spans="1:7" x14ac:dyDescent="0.25">
      <c r="A87" s="19"/>
      <c r="B87" s="5">
        <f>IF(A87="","",IFERROR(INDEX('Hallazgos'!$F$5:$F$200,MATCH(A87,'Hallazgos'!$A$5:$A$200,0)),"ID no encontrado"))</f>
      </c>
      <c r="C87" s="19"/>
      <c r="D87" s="20"/>
      <c r="E87" s="19"/>
      <c r="F87" s="19"/>
      <c r="G87" s="19"/>
    </row>
    <row r="88" spans="1:7" x14ac:dyDescent="0.25">
      <c r="A88" s="19"/>
      <c r="B88" s="5">
        <f>IF(A88="","",IFERROR(INDEX('Hallazgos'!$F$5:$F$200,MATCH(A88,'Hallazgos'!$A$5:$A$200,0)),"ID no encontrado"))</f>
      </c>
      <c r="C88" s="19"/>
      <c r="D88" s="20"/>
      <c r="E88" s="19"/>
      <c r="F88" s="19"/>
      <c r="G88" s="19"/>
    </row>
    <row r="89" spans="1:7" x14ac:dyDescent="0.25">
      <c r="A89" s="19"/>
      <c r="B89" s="5">
        <f>IF(A89="","",IFERROR(INDEX('Hallazgos'!$F$5:$F$200,MATCH(A89,'Hallazgos'!$A$5:$A$200,0)),"ID no encontrado"))</f>
      </c>
      <c r="C89" s="19"/>
      <c r="D89" s="20"/>
      <c r="E89" s="19"/>
      <c r="F89" s="19"/>
      <c r="G89" s="19"/>
    </row>
    <row r="90" spans="1:7" x14ac:dyDescent="0.25">
      <c r="A90" s="19"/>
      <c r="B90" s="5">
        <f>IF(A90="","",IFERROR(INDEX('Hallazgos'!$F$5:$F$200,MATCH(A90,'Hallazgos'!$A$5:$A$200,0)),"ID no encontrado"))</f>
      </c>
      <c r="C90" s="19"/>
      <c r="D90" s="20"/>
      <c r="E90" s="19"/>
      <c r="F90" s="19"/>
      <c r="G90" s="19"/>
    </row>
    <row r="91" spans="1:7" x14ac:dyDescent="0.25">
      <c r="A91" s="19"/>
      <c r="B91" s="5">
        <f>IF(A91="","",IFERROR(INDEX('Hallazgos'!$F$5:$F$200,MATCH(A91,'Hallazgos'!$A$5:$A$200,0)),"ID no encontrado"))</f>
      </c>
      <c r="C91" s="19"/>
      <c r="D91" s="20"/>
      <c r="E91" s="19"/>
      <c r="F91" s="19"/>
      <c r="G91" s="19"/>
    </row>
    <row r="92" spans="1:7" x14ac:dyDescent="0.25">
      <c r="A92" s="19"/>
      <c r="B92" s="5">
        <f>IF(A92="","",IFERROR(INDEX('Hallazgos'!$F$5:$F$200,MATCH(A92,'Hallazgos'!$A$5:$A$200,0)),"ID no encontrado"))</f>
      </c>
      <c r="C92" s="19"/>
      <c r="D92" s="20"/>
      <c r="E92" s="19"/>
      <c r="F92" s="19"/>
      <c r="G92" s="19"/>
    </row>
    <row r="93" spans="1:7" x14ac:dyDescent="0.25">
      <c r="A93" s="19"/>
      <c r="B93" s="5">
        <f>IF(A93="","",IFERROR(INDEX('Hallazgos'!$F$5:$F$200,MATCH(A93,'Hallazgos'!$A$5:$A$200,0)),"ID no encontrado"))</f>
      </c>
      <c r="C93" s="19"/>
      <c r="D93" s="20"/>
      <c r="E93" s="19"/>
      <c r="F93" s="19"/>
      <c r="G93" s="19"/>
    </row>
    <row r="94" spans="1:7" x14ac:dyDescent="0.25">
      <c r="A94" s="19"/>
      <c r="B94" s="5">
        <f>IF(A94="","",IFERROR(INDEX('Hallazgos'!$F$5:$F$200,MATCH(A94,'Hallazgos'!$A$5:$A$200,0)),"ID no encontrado"))</f>
      </c>
      <c r="C94" s="19"/>
      <c r="D94" s="20"/>
      <c r="E94" s="19"/>
      <c r="F94" s="19"/>
      <c r="G94" s="19"/>
    </row>
    <row r="95" spans="1:7" x14ac:dyDescent="0.25">
      <c r="A95" s="19"/>
      <c r="B95" s="5">
        <f>IF(A95="","",IFERROR(INDEX('Hallazgos'!$F$5:$F$200,MATCH(A95,'Hallazgos'!$A$5:$A$200,0)),"ID no encontrado"))</f>
      </c>
      <c r="C95" s="19"/>
      <c r="D95" s="20"/>
      <c r="E95" s="19"/>
      <c r="F95" s="19"/>
      <c r="G95" s="19"/>
    </row>
    <row r="96" spans="1:7" x14ac:dyDescent="0.25">
      <c r="A96" s="19"/>
      <c r="B96" s="5">
        <f>IF(A96="","",IFERROR(INDEX('Hallazgos'!$F$5:$F$200,MATCH(A96,'Hallazgos'!$A$5:$A$200,0)),"ID no encontrado"))</f>
      </c>
      <c r="C96" s="19"/>
      <c r="D96" s="20"/>
      <c r="E96" s="19"/>
      <c r="F96" s="19"/>
      <c r="G96" s="19"/>
    </row>
    <row r="97" spans="1:7" x14ac:dyDescent="0.25">
      <c r="A97" s="19"/>
      <c r="B97" s="5">
        <f>IF(A97="","",IFERROR(INDEX('Hallazgos'!$F$5:$F$200,MATCH(A97,'Hallazgos'!$A$5:$A$200,0)),"ID no encontrado"))</f>
      </c>
      <c r="C97" s="19"/>
      <c r="D97" s="20"/>
      <c r="E97" s="19"/>
      <c r="F97" s="19"/>
      <c r="G97" s="19"/>
    </row>
    <row r="98" spans="1:7" x14ac:dyDescent="0.25">
      <c r="A98" s="19"/>
      <c r="B98" s="5">
        <f>IF(A98="","",IFERROR(INDEX('Hallazgos'!$F$5:$F$200,MATCH(A98,'Hallazgos'!$A$5:$A$200,0)),"ID no encontrado"))</f>
      </c>
      <c r="C98" s="19"/>
      <c r="D98" s="20"/>
      <c r="E98" s="19"/>
      <c r="F98" s="19"/>
      <c r="G98" s="19"/>
    </row>
    <row r="99" spans="1:7" x14ac:dyDescent="0.25">
      <c r="A99" s="19"/>
      <c r="B99" s="5">
        <f>IF(A99="","",IFERROR(INDEX('Hallazgos'!$F$5:$F$200,MATCH(A99,'Hallazgos'!$A$5:$A$200,0)),"ID no encontrado"))</f>
      </c>
      <c r="C99" s="19"/>
      <c r="D99" s="20"/>
      <c r="E99" s="19"/>
      <c r="F99" s="19"/>
      <c r="G99" s="19"/>
    </row>
    <row r="100" spans="1:7" x14ac:dyDescent="0.25">
      <c r="A100" s="19"/>
      <c r="B100" s="5">
        <f>IF(A100="","",IFERROR(INDEX('Hallazgos'!$F$5:$F$200,MATCH(A100,'Hallazgos'!$A$5:$A$200,0)),"ID no encontrado"))</f>
      </c>
      <c r="C100" s="19"/>
      <c r="D100" s="20"/>
      <c r="E100" s="19"/>
      <c r="F100" s="19"/>
      <c r="G100" s="19"/>
    </row>
    <row r="101" spans="1:7" x14ac:dyDescent="0.25">
      <c r="A101" s="19"/>
      <c r="B101" s="5">
        <f>IF(A101="","",IFERROR(INDEX('Hallazgos'!$F$5:$F$200,MATCH(A101,'Hallazgos'!$A$5:$A$200,0)),"ID no encontrado"))</f>
      </c>
      <c r="C101" s="19"/>
      <c r="D101" s="20"/>
      <c r="E101" s="19"/>
      <c r="F101" s="19"/>
      <c r="G101" s="19"/>
    </row>
    <row r="102" spans="1:7" x14ac:dyDescent="0.25">
      <c r="A102" s="19"/>
      <c r="B102" s="5">
        <f>IF(A102="","",IFERROR(INDEX('Hallazgos'!$F$5:$F$200,MATCH(A102,'Hallazgos'!$A$5:$A$200,0)),"ID no encontrado"))</f>
      </c>
      <c r="C102" s="19"/>
      <c r="D102" s="20"/>
      <c r="E102" s="19"/>
      <c r="F102" s="19"/>
      <c r="G102" s="19"/>
    </row>
    <row r="103" spans="1:7" x14ac:dyDescent="0.25">
      <c r="A103" s="19"/>
      <c r="B103" s="5">
        <f>IF(A103="","",IFERROR(INDEX('Hallazgos'!$F$5:$F$200,MATCH(A103,'Hallazgos'!$A$5:$A$200,0)),"ID no encontrado"))</f>
      </c>
      <c r="C103" s="19"/>
      <c r="D103" s="20"/>
      <c r="E103" s="19"/>
      <c r="F103" s="19"/>
      <c r="G103" s="19"/>
    </row>
    <row r="104" spans="1:7" x14ac:dyDescent="0.25">
      <c r="A104" s="19"/>
      <c r="B104" s="5">
        <f>IF(A104="","",IFERROR(INDEX('Hallazgos'!$F$5:$F$200,MATCH(A104,'Hallazgos'!$A$5:$A$200,0)),"ID no encontrado"))</f>
      </c>
      <c r="C104" s="19"/>
      <c r="D104" s="20"/>
      <c r="E104" s="19"/>
      <c r="F104" s="19"/>
      <c r="G104" s="19"/>
    </row>
    <row r="105" spans="1:7" x14ac:dyDescent="0.25">
      <c r="A105" s="19"/>
      <c r="B105" s="5">
        <f>IF(A105="","",IFERROR(INDEX('Hallazgos'!$F$5:$F$200,MATCH(A105,'Hallazgos'!$A$5:$A$200,0)),"ID no encontrado"))</f>
      </c>
      <c r="C105" s="19"/>
      <c r="D105" s="20"/>
      <c r="E105" s="19"/>
      <c r="F105" s="19"/>
      <c r="G105" s="19"/>
    </row>
    <row r="106" spans="1:7" x14ac:dyDescent="0.25">
      <c r="A106" s="19"/>
      <c r="B106" s="5">
        <f>IF(A106="","",IFERROR(INDEX('Hallazgos'!$F$5:$F$200,MATCH(A106,'Hallazgos'!$A$5:$A$200,0)),"ID no encontrado"))</f>
      </c>
      <c r="C106" s="19"/>
      <c r="D106" s="20"/>
      <c r="E106" s="19"/>
      <c r="F106" s="19"/>
      <c r="G106" s="19"/>
    </row>
    <row r="107" spans="1:7" x14ac:dyDescent="0.25">
      <c r="A107" s="19"/>
      <c r="B107" s="5">
        <f>IF(A107="","",IFERROR(INDEX('Hallazgos'!$F$5:$F$200,MATCH(A107,'Hallazgos'!$A$5:$A$200,0)),"ID no encontrado"))</f>
      </c>
      <c r="C107" s="19"/>
      <c r="D107" s="20"/>
      <c r="E107" s="19"/>
      <c r="F107" s="19"/>
      <c r="G107" s="19"/>
    </row>
    <row r="108" spans="1:7" x14ac:dyDescent="0.25">
      <c r="A108" s="19"/>
      <c r="B108" s="5">
        <f>IF(A108="","",IFERROR(INDEX('Hallazgos'!$F$5:$F$200,MATCH(A108,'Hallazgos'!$A$5:$A$200,0)),"ID no encontrado"))</f>
      </c>
      <c r="C108" s="19"/>
      <c r="D108" s="20"/>
      <c r="E108" s="19"/>
      <c r="F108" s="19"/>
      <c r="G108" s="19"/>
    </row>
    <row r="109" spans="1:7" x14ac:dyDescent="0.25">
      <c r="A109" s="19"/>
      <c r="B109" s="5">
        <f>IF(A109="","",IFERROR(INDEX('Hallazgos'!$F$5:$F$200,MATCH(A109,'Hallazgos'!$A$5:$A$200,0)),"ID no encontrado"))</f>
      </c>
      <c r="C109" s="19"/>
      <c r="D109" s="20"/>
      <c r="E109" s="19"/>
      <c r="F109" s="19"/>
      <c r="G109" s="19"/>
    </row>
    <row r="110" spans="1:7" x14ac:dyDescent="0.25">
      <c r="A110" s="19"/>
      <c r="B110" s="5">
        <f>IF(A110="","",IFERROR(INDEX('Hallazgos'!$F$5:$F$200,MATCH(A110,'Hallazgos'!$A$5:$A$200,0)),"ID no encontrado"))</f>
      </c>
      <c r="C110" s="19"/>
      <c r="D110" s="20"/>
      <c r="E110" s="19"/>
      <c r="F110" s="19"/>
      <c r="G110" s="19"/>
    </row>
    <row r="111" spans="1:7" x14ac:dyDescent="0.25">
      <c r="A111" s="19"/>
      <c r="B111" s="5">
        <f>IF(A111="","",IFERROR(INDEX('Hallazgos'!$F$5:$F$200,MATCH(A111,'Hallazgos'!$A$5:$A$200,0)),"ID no encontrado"))</f>
      </c>
      <c r="C111" s="19"/>
      <c r="D111" s="20"/>
      <c r="E111" s="19"/>
      <c r="F111" s="19"/>
      <c r="G111" s="19"/>
    </row>
    <row r="112" spans="1:7" x14ac:dyDescent="0.25">
      <c r="A112" s="19"/>
      <c r="B112" s="5">
        <f>IF(A112="","",IFERROR(INDEX('Hallazgos'!$F$5:$F$200,MATCH(A112,'Hallazgos'!$A$5:$A$200,0)),"ID no encontrado"))</f>
      </c>
      <c r="C112" s="19"/>
      <c r="D112" s="20"/>
      <c r="E112" s="19"/>
      <c r="F112" s="19"/>
      <c r="G112" s="19"/>
    </row>
    <row r="113" spans="1:7" x14ac:dyDescent="0.25">
      <c r="A113" s="19"/>
      <c r="B113" s="5">
        <f>IF(A113="","",IFERROR(INDEX('Hallazgos'!$F$5:$F$200,MATCH(A113,'Hallazgos'!$A$5:$A$200,0)),"ID no encontrado"))</f>
      </c>
      <c r="C113" s="19"/>
      <c r="D113" s="20"/>
      <c r="E113" s="19"/>
      <c r="F113" s="19"/>
      <c r="G113" s="19"/>
    </row>
    <row r="114" spans="1:7" x14ac:dyDescent="0.25">
      <c r="A114" s="19"/>
      <c r="B114" s="5">
        <f>IF(A114="","",IFERROR(INDEX('Hallazgos'!$F$5:$F$200,MATCH(A114,'Hallazgos'!$A$5:$A$200,0)),"ID no encontrado"))</f>
      </c>
      <c r="C114" s="19"/>
      <c r="D114" s="20"/>
      <c r="E114" s="19"/>
      <c r="F114" s="19"/>
      <c r="G114" s="19"/>
    </row>
    <row r="115" spans="1:7" x14ac:dyDescent="0.25">
      <c r="A115" s="19"/>
      <c r="B115" s="5">
        <f>IF(A115="","",IFERROR(INDEX('Hallazgos'!$F$5:$F$200,MATCH(A115,'Hallazgos'!$A$5:$A$200,0)),"ID no encontrado"))</f>
      </c>
      <c r="C115" s="19"/>
      <c r="D115" s="20"/>
      <c r="E115" s="19"/>
      <c r="F115" s="19"/>
      <c r="G115" s="19"/>
    </row>
    <row r="116" spans="1:7" x14ac:dyDescent="0.25">
      <c r="A116" s="19"/>
      <c r="B116" s="5">
        <f>IF(A116="","",IFERROR(INDEX('Hallazgos'!$F$5:$F$200,MATCH(A116,'Hallazgos'!$A$5:$A$200,0)),"ID no encontrado"))</f>
      </c>
      <c r="C116" s="19"/>
      <c r="D116" s="20"/>
      <c r="E116" s="19"/>
      <c r="F116" s="19"/>
      <c r="G116" s="19"/>
    </row>
    <row r="117" spans="1:7" x14ac:dyDescent="0.25">
      <c r="A117" s="19"/>
      <c r="B117" s="5">
        <f>IF(A117="","",IFERROR(INDEX('Hallazgos'!$F$5:$F$200,MATCH(A117,'Hallazgos'!$A$5:$A$200,0)),"ID no encontrado"))</f>
      </c>
      <c r="C117" s="19"/>
      <c r="D117" s="20"/>
      <c r="E117" s="19"/>
      <c r="F117" s="19"/>
      <c r="G117" s="19"/>
    </row>
    <row r="118" spans="1:7" x14ac:dyDescent="0.25">
      <c r="A118" s="19"/>
      <c r="B118" s="5">
        <f>IF(A118="","",IFERROR(INDEX('Hallazgos'!$F$5:$F$200,MATCH(A118,'Hallazgos'!$A$5:$A$200,0)),"ID no encontrado"))</f>
      </c>
      <c r="C118" s="19"/>
      <c r="D118" s="20"/>
      <c r="E118" s="19"/>
      <c r="F118" s="19"/>
      <c r="G118" s="19"/>
    </row>
    <row r="119" spans="1:7" x14ac:dyDescent="0.25">
      <c r="A119" s="19"/>
      <c r="B119" s="5">
        <f>IF(A119="","",IFERROR(INDEX('Hallazgos'!$F$5:$F$200,MATCH(A119,'Hallazgos'!$A$5:$A$200,0)),"ID no encontrado"))</f>
      </c>
      <c r="C119" s="19"/>
      <c r="D119" s="20"/>
      <c r="E119" s="19"/>
      <c r="F119" s="19"/>
      <c r="G119" s="19"/>
    </row>
    <row r="120" spans="1:7" x14ac:dyDescent="0.25">
      <c r="A120" s="19"/>
      <c r="B120" s="5">
        <f>IF(A120="","",IFERROR(INDEX('Hallazgos'!$F$5:$F$200,MATCH(A120,'Hallazgos'!$A$5:$A$200,0)),"ID no encontrado"))</f>
      </c>
      <c r="C120" s="19"/>
      <c r="D120" s="20"/>
      <c r="E120" s="19"/>
      <c r="F120" s="19"/>
      <c r="G120" s="19"/>
    </row>
    <row r="121" spans="1:7" x14ac:dyDescent="0.25">
      <c r="A121" s="19"/>
      <c r="B121" s="5">
        <f>IF(A121="","",IFERROR(INDEX('Hallazgos'!$F$5:$F$200,MATCH(A121,'Hallazgos'!$A$5:$A$200,0)),"ID no encontrado"))</f>
      </c>
      <c r="C121" s="19"/>
      <c r="D121" s="20"/>
      <c r="E121" s="19"/>
      <c r="F121" s="19"/>
      <c r="G121" s="19"/>
    </row>
    <row r="122" spans="1:7" x14ac:dyDescent="0.25">
      <c r="A122" s="19"/>
      <c r="B122" s="5">
        <f>IF(A122="","",IFERROR(INDEX('Hallazgos'!$F$5:$F$200,MATCH(A122,'Hallazgos'!$A$5:$A$200,0)),"ID no encontrado"))</f>
      </c>
      <c r="C122" s="19"/>
      <c r="D122" s="20"/>
      <c r="E122" s="19"/>
      <c r="F122" s="19"/>
      <c r="G122" s="19"/>
    </row>
    <row r="123" spans="1:7" x14ac:dyDescent="0.25">
      <c r="A123" s="19"/>
      <c r="B123" s="5">
        <f>IF(A123="","",IFERROR(INDEX('Hallazgos'!$F$5:$F$200,MATCH(A123,'Hallazgos'!$A$5:$A$200,0)),"ID no encontrado"))</f>
      </c>
      <c r="C123" s="19"/>
      <c r="D123" s="20"/>
      <c r="E123" s="19"/>
      <c r="F123" s="19"/>
      <c r="G123" s="19"/>
    </row>
    <row r="124" spans="1:7" x14ac:dyDescent="0.25">
      <c r="A124" s="19"/>
      <c r="B124" s="5">
        <f>IF(A124="","",IFERROR(INDEX('Hallazgos'!$F$5:$F$200,MATCH(A124,'Hallazgos'!$A$5:$A$200,0)),"ID no encontrado"))</f>
      </c>
      <c r="C124" s="19"/>
      <c r="D124" s="20"/>
      <c r="E124" s="19"/>
      <c r="F124" s="19"/>
      <c r="G124" s="19"/>
    </row>
    <row r="125" spans="1:7" x14ac:dyDescent="0.25">
      <c r="A125" s="19"/>
      <c r="B125" s="5">
        <f>IF(A125="","",IFERROR(INDEX('Hallazgos'!$F$5:$F$200,MATCH(A125,'Hallazgos'!$A$5:$A$200,0)),"ID no encontrado"))</f>
      </c>
      <c r="C125" s="19"/>
      <c r="D125" s="20"/>
      <c r="E125" s="19"/>
      <c r="F125" s="19"/>
      <c r="G125" s="19"/>
    </row>
    <row r="126" spans="1:7" x14ac:dyDescent="0.25">
      <c r="A126" s="19"/>
      <c r="B126" s="5">
        <f>IF(A126="","",IFERROR(INDEX('Hallazgos'!$F$5:$F$200,MATCH(A126,'Hallazgos'!$A$5:$A$200,0)),"ID no encontrado"))</f>
      </c>
      <c r="C126" s="19"/>
      <c r="D126" s="20"/>
      <c r="E126" s="19"/>
      <c r="F126" s="19"/>
      <c r="G126" s="19"/>
    </row>
    <row r="127" spans="1:7" x14ac:dyDescent="0.25">
      <c r="A127" s="19"/>
      <c r="B127" s="5">
        <f>IF(A127="","",IFERROR(INDEX('Hallazgos'!$F$5:$F$200,MATCH(A127,'Hallazgos'!$A$5:$A$200,0)),"ID no encontrado"))</f>
      </c>
      <c r="C127" s="19"/>
      <c r="D127" s="20"/>
      <c r="E127" s="19"/>
      <c r="F127" s="19"/>
      <c r="G127" s="19"/>
    </row>
    <row r="128" spans="1:7" x14ac:dyDescent="0.25">
      <c r="A128" s="19"/>
      <c r="B128" s="5">
        <f>IF(A128="","",IFERROR(INDEX('Hallazgos'!$F$5:$F$200,MATCH(A128,'Hallazgos'!$A$5:$A$200,0)),"ID no encontrado"))</f>
      </c>
      <c r="C128" s="19"/>
      <c r="D128" s="20"/>
      <c r="E128" s="19"/>
      <c r="F128" s="19"/>
      <c r="G128" s="19"/>
    </row>
    <row r="129" spans="1:7" x14ac:dyDescent="0.25">
      <c r="A129" s="19"/>
      <c r="B129" s="5">
        <f>IF(A129="","",IFERROR(INDEX('Hallazgos'!$F$5:$F$200,MATCH(A129,'Hallazgos'!$A$5:$A$200,0)),"ID no encontrado"))</f>
      </c>
      <c r="C129" s="19"/>
      <c r="D129" s="20"/>
      <c r="E129" s="19"/>
      <c r="F129" s="19"/>
      <c r="G129" s="19"/>
    </row>
    <row r="130" spans="1:7" x14ac:dyDescent="0.25">
      <c r="A130" s="19"/>
      <c r="B130" s="5">
        <f>IF(A130="","",IFERROR(INDEX('Hallazgos'!$F$5:$F$200,MATCH(A130,'Hallazgos'!$A$5:$A$200,0)),"ID no encontrado"))</f>
      </c>
      <c r="C130" s="19"/>
      <c r="D130" s="20"/>
      <c r="E130" s="19"/>
      <c r="F130" s="19"/>
      <c r="G130" s="19"/>
    </row>
    <row r="131" spans="1:7" x14ac:dyDescent="0.25">
      <c r="A131" s="19"/>
      <c r="B131" s="5">
        <f>IF(A131="","",IFERROR(INDEX('Hallazgos'!$F$5:$F$200,MATCH(A131,'Hallazgos'!$A$5:$A$200,0)),"ID no encontrado"))</f>
      </c>
      <c r="C131" s="19"/>
      <c r="D131" s="20"/>
      <c r="E131" s="19"/>
      <c r="F131" s="19"/>
      <c r="G131" s="19"/>
    </row>
    <row r="132" spans="1:7" x14ac:dyDescent="0.25">
      <c r="A132" s="19"/>
      <c r="B132" s="5">
        <f>IF(A132="","",IFERROR(INDEX('Hallazgos'!$F$5:$F$200,MATCH(A132,'Hallazgos'!$A$5:$A$200,0)),"ID no encontrado"))</f>
      </c>
      <c r="C132" s="19"/>
      <c r="D132" s="20"/>
      <c r="E132" s="19"/>
      <c r="F132" s="19"/>
      <c r="G132" s="19"/>
    </row>
    <row r="133" spans="1:7" x14ac:dyDescent="0.25">
      <c r="A133" s="19"/>
      <c r="B133" s="5">
        <f>IF(A133="","",IFERROR(INDEX('Hallazgos'!$F$5:$F$200,MATCH(A133,'Hallazgos'!$A$5:$A$200,0)),"ID no encontrado"))</f>
      </c>
      <c r="C133" s="19"/>
      <c r="D133" s="20"/>
      <c r="E133" s="19"/>
      <c r="F133" s="19"/>
      <c r="G133" s="19"/>
    </row>
    <row r="134" spans="1:7" x14ac:dyDescent="0.25">
      <c r="A134" s="19"/>
      <c r="B134" s="5">
        <f>IF(A134="","",IFERROR(INDEX('Hallazgos'!$F$5:$F$200,MATCH(A134,'Hallazgos'!$A$5:$A$200,0)),"ID no encontrado"))</f>
      </c>
      <c r="C134" s="19"/>
      <c r="D134" s="20"/>
      <c r="E134" s="19"/>
      <c r="F134" s="19"/>
      <c r="G134" s="19"/>
    </row>
    <row r="135" spans="1:7" x14ac:dyDescent="0.25">
      <c r="A135" s="19"/>
      <c r="B135" s="5">
        <f>IF(A135="","",IFERROR(INDEX('Hallazgos'!$F$5:$F$200,MATCH(A135,'Hallazgos'!$A$5:$A$200,0)),"ID no encontrado"))</f>
      </c>
      <c r="C135" s="19"/>
      <c r="D135" s="20"/>
      <c r="E135" s="19"/>
      <c r="F135" s="19"/>
      <c r="G135" s="19"/>
    </row>
    <row r="136" spans="1:7" x14ac:dyDescent="0.25">
      <c r="A136" s="19"/>
      <c r="B136" s="5">
        <f>IF(A136="","",IFERROR(INDEX('Hallazgos'!$F$5:$F$200,MATCH(A136,'Hallazgos'!$A$5:$A$200,0)),"ID no encontrado"))</f>
      </c>
      <c r="C136" s="19"/>
      <c r="D136" s="20"/>
      <c r="E136" s="19"/>
      <c r="F136" s="19"/>
      <c r="G136" s="19"/>
    </row>
    <row r="137" spans="1:7" x14ac:dyDescent="0.25">
      <c r="A137" s="19"/>
      <c r="B137" s="5">
        <f>IF(A137="","",IFERROR(INDEX('Hallazgos'!$F$5:$F$200,MATCH(A137,'Hallazgos'!$A$5:$A$200,0)),"ID no encontrado"))</f>
      </c>
      <c r="C137" s="19"/>
      <c r="D137" s="20"/>
      <c r="E137" s="19"/>
      <c r="F137" s="19"/>
      <c r="G137" s="19"/>
    </row>
    <row r="138" spans="1:7" x14ac:dyDescent="0.25">
      <c r="A138" s="19"/>
      <c r="B138" s="5">
        <f>IF(A138="","",IFERROR(INDEX('Hallazgos'!$F$5:$F$200,MATCH(A138,'Hallazgos'!$A$5:$A$200,0)),"ID no encontrado"))</f>
      </c>
      <c r="C138" s="19"/>
      <c r="D138" s="20"/>
      <c r="E138" s="19"/>
      <c r="F138" s="19"/>
      <c r="G138" s="19"/>
    </row>
    <row r="139" spans="1:7" x14ac:dyDescent="0.25">
      <c r="A139" s="19"/>
      <c r="B139" s="5">
        <f>IF(A139="","",IFERROR(INDEX('Hallazgos'!$F$5:$F$200,MATCH(A139,'Hallazgos'!$A$5:$A$200,0)),"ID no encontrado"))</f>
      </c>
      <c r="C139" s="19"/>
      <c r="D139" s="20"/>
      <c r="E139" s="19"/>
      <c r="F139" s="19"/>
      <c r="G139" s="19"/>
    </row>
    <row r="140" spans="1:7" x14ac:dyDescent="0.25">
      <c r="A140" s="19"/>
      <c r="B140" s="5">
        <f>IF(A140="","",IFERROR(INDEX('Hallazgos'!$F$5:$F$200,MATCH(A140,'Hallazgos'!$A$5:$A$200,0)),"ID no encontrado"))</f>
      </c>
      <c r="C140" s="19"/>
      <c r="D140" s="20"/>
      <c r="E140" s="19"/>
      <c r="F140" s="19"/>
      <c r="G140" s="19"/>
    </row>
    <row r="141" spans="1:7" x14ac:dyDescent="0.25">
      <c r="A141" s="19"/>
      <c r="B141" s="5">
        <f>IF(A141="","",IFERROR(INDEX('Hallazgos'!$F$5:$F$200,MATCH(A141,'Hallazgos'!$A$5:$A$200,0)),"ID no encontrado"))</f>
      </c>
      <c r="C141" s="19"/>
      <c r="D141" s="20"/>
      <c r="E141" s="19"/>
      <c r="F141" s="19"/>
      <c r="G141" s="19"/>
    </row>
    <row r="142" spans="1:7" x14ac:dyDescent="0.25">
      <c r="A142" s="19"/>
      <c r="B142" s="5">
        <f>IF(A142="","",IFERROR(INDEX('Hallazgos'!$F$5:$F$200,MATCH(A142,'Hallazgos'!$A$5:$A$200,0)),"ID no encontrado"))</f>
      </c>
      <c r="C142" s="19"/>
      <c r="D142" s="20"/>
      <c r="E142" s="19"/>
      <c r="F142" s="19"/>
      <c r="G142" s="19"/>
    </row>
    <row r="143" spans="1:7" x14ac:dyDescent="0.25">
      <c r="A143" s="19"/>
      <c r="B143" s="5">
        <f>IF(A143="","",IFERROR(INDEX('Hallazgos'!$F$5:$F$200,MATCH(A143,'Hallazgos'!$A$5:$A$200,0)),"ID no encontrado"))</f>
      </c>
      <c r="C143" s="19"/>
      <c r="D143" s="20"/>
      <c r="E143" s="19"/>
      <c r="F143" s="19"/>
      <c r="G143" s="19"/>
    </row>
    <row r="144" spans="1:7" x14ac:dyDescent="0.25">
      <c r="A144" s="19"/>
      <c r="B144" s="5">
        <f>IF(A144="","",IFERROR(INDEX('Hallazgos'!$F$5:$F$200,MATCH(A144,'Hallazgos'!$A$5:$A$200,0)),"ID no encontrado"))</f>
      </c>
      <c r="C144" s="19"/>
      <c r="D144" s="20"/>
      <c r="E144" s="19"/>
      <c r="F144" s="19"/>
      <c r="G144" s="19"/>
    </row>
    <row r="145" spans="1:7" x14ac:dyDescent="0.25">
      <c r="A145" s="19"/>
      <c r="B145" s="5">
        <f>IF(A145="","",IFERROR(INDEX('Hallazgos'!$F$5:$F$200,MATCH(A145,'Hallazgos'!$A$5:$A$200,0)),"ID no encontrado"))</f>
      </c>
      <c r="C145" s="19"/>
      <c r="D145" s="20"/>
      <c r="E145" s="19"/>
      <c r="F145" s="19"/>
      <c r="G145" s="19"/>
    </row>
    <row r="146" spans="1:7" x14ac:dyDescent="0.25">
      <c r="A146" s="19"/>
      <c r="B146" s="5">
        <f>IF(A146="","",IFERROR(INDEX('Hallazgos'!$F$5:$F$200,MATCH(A146,'Hallazgos'!$A$5:$A$200,0)),"ID no encontrado"))</f>
      </c>
      <c r="C146" s="19"/>
      <c r="D146" s="20"/>
      <c r="E146" s="19"/>
      <c r="F146" s="19"/>
      <c r="G146" s="19"/>
    </row>
    <row r="147" spans="1:7" x14ac:dyDescent="0.25">
      <c r="A147" s="19"/>
      <c r="B147" s="5">
        <f>IF(A147="","",IFERROR(INDEX('Hallazgos'!$F$5:$F$200,MATCH(A147,'Hallazgos'!$A$5:$A$200,0)),"ID no encontrado"))</f>
      </c>
      <c r="C147" s="19"/>
      <c r="D147" s="20"/>
      <c r="E147" s="19"/>
      <c r="F147" s="19"/>
      <c r="G147" s="19"/>
    </row>
    <row r="148" spans="1:7" x14ac:dyDescent="0.25">
      <c r="A148" s="19"/>
      <c r="B148" s="5">
        <f>IF(A148="","",IFERROR(INDEX('Hallazgos'!$F$5:$F$200,MATCH(A148,'Hallazgos'!$A$5:$A$200,0)),"ID no encontrado"))</f>
      </c>
      <c r="C148" s="19"/>
      <c r="D148" s="20"/>
      <c r="E148" s="19"/>
      <c r="F148" s="19"/>
      <c r="G148" s="19"/>
    </row>
    <row r="149" spans="1:7" x14ac:dyDescent="0.25">
      <c r="A149" s="19"/>
      <c r="B149" s="5">
        <f>IF(A149="","",IFERROR(INDEX('Hallazgos'!$F$5:$F$200,MATCH(A149,'Hallazgos'!$A$5:$A$200,0)),"ID no encontrado"))</f>
      </c>
      <c r="C149" s="19"/>
      <c r="D149" s="20"/>
      <c r="E149" s="19"/>
      <c r="F149" s="19"/>
      <c r="G149" s="19"/>
    </row>
    <row r="150" spans="1:7" x14ac:dyDescent="0.25">
      <c r="A150" s="19"/>
      <c r="B150" s="5">
        <f>IF(A150="","",IFERROR(INDEX('Hallazgos'!$F$5:$F$200,MATCH(A150,'Hallazgos'!$A$5:$A$200,0)),"ID no encontrado"))</f>
      </c>
      <c r="C150" s="19"/>
      <c r="D150" s="20"/>
      <c r="E150" s="19"/>
      <c r="F150" s="19"/>
      <c r="G150" s="19"/>
    </row>
    <row r="151" spans="1:7" x14ac:dyDescent="0.25">
      <c r="A151" s="19"/>
      <c r="B151" s="5">
        <f>IF(A151="","",IFERROR(INDEX('Hallazgos'!$F$5:$F$200,MATCH(A151,'Hallazgos'!$A$5:$A$200,0)),"ID no encontrado"))</f>
      </c>
      <c r="C151" s="19"/>
      <c r="D151" s="20"/>
      <c r="E151" s="19"/>
      <c r="F151" s="19"/>
      <c r="G151" s="19"/>
    </row>
    <row r="152" spans="1:7" x14ac:dyDescent="0.25">
      <c r="A152" s="19"/>
      <c r="B152" s="5">
        <f>IF(A152="","",IFERROR(INDEX('Hallazgos'!$F$5:$F$200,MATCH(A152,'Hallazgos'!$A$5:$A$200,0)),"ID no encontrado"))</f>
      </c>
      <c r="C152" s="19"/>
      <c r="D152" s="20"/>
      <c r="E152" s="19"/>
      <c r="F152" s="19"/>
      <c r="G152" s="19"/>
    </row>
    <row r="153" spans="1:7" x14ac:dyDescent="0.25">
      <c r="A153" s="19"/>
      <c r="B153" s="5">
        <f>IF(A153="","",IFERROR(INDEX('Hallazgos'!$F$5:$F$200,MATCH(A153,'Hallazgos'!$A$5:$A$200,0)),"ID no encontrado"))</f>
      </c>
      <c r="C153" s="19"/>
      <c r="D153" s="20"/>
      <c r="E153" s="19"/>
      <c r="F153" s="19"/>
      <c r="G153" s="19"/>
    </row>
    <row r="154" spans="1:7" x14ac:dyDescent="0.25">
      <c r="A154" s="19"/>
      <c r="B154" s="5">
        <f>IF(A154="","",IFERROR(INDEX('Hallazgos'!$F$5:$F$200,MATCH(A154,'Hallazgos'!$A$5:$A$200,0)),"ID no encontrado"))</f>
      </c>
      <c r="C154" s="19"/>
      <c r="D154" s="20"/>
      <c r="E154" s="19"/>
      <c r="F154" s="19"/>
      <c r="G154" s="19"/>
    </row>
    <row r="155" spans="1:7" x14ac:dyDescent="0.25">
      <c r="A155" s="19"/>
      <c r="B155" s="5">
        <f>IF(A155="","",IFERROR(INDEX('Hallazgos'!$F$5:$F$200,MATCH(A155,'Hallazgos'!$A$5:$A$200,0)),"ID no encontrado"))</f>
      </c>
      <c r="C155" s="19"/>
      <c r="D155" s="20"/>
      <c r="E155" s="19"/>
      <c r="F155" s="19"/>
      <c r="G155" s="19"/>
    </row>
    <row r="156" spans="1:7" x14ac:dyDescent="0.25">
      <c r="A156" s="19"/>
      <c r="B156" s="5">
        <f>IF(A156="","",IFERROR(INDEX('Hallazgos'!$F$5:$F$200,MATCH(A156,'Hallazgos'!$A$5:$A$200,0)),"ID no encontrado"))</f>
      </c>
      <c r="C156" s="19"/>
      <c r="D156" s="20"/>
      <c r="E156" s="19"/>
      <c r="F156" s="19"/>
      <c r="G156" s="19"/>
    </row>
    <row r="157" spans="1:7" x14ac:dyDescent="0.25">
      <c r="A157" s="19"/>
      <c r="B157" s="5">
        <f>IF(A157="","",IFERROR(INDEX('Hallazgos'!$F$5:$F$200,MATCH(A157,'Hallazgos'!$A$5:$A$200,0)),"ID no encontrado"))</f>
      </c>
      <c r="C157" s="19"/>
      <c r="D157" s="20"/>
      <c r="E157" s="19"/>
      <c r="F157" s="19"/>
      <c r="G157" s="19"/>
    </row>
    <row r="158" spans="1:7" x14ac:dyDescent="0.25">
      <c r="A158" s="19"/>
      <c r="B158" s="5">
        <f>IF(A158="","",IFERROR(INDEX('Hallazgos'!$F$5:$F$200,MATCH(A158,'Hallazgos'!$A$5:$A$200,0)),"ID no encontrado"))</f>
      </c>
      <c r="C158" s="19"/>
      <c r="D158" s="20"/>
      <c r="E158" s="19"/>
      <c r="F158" s="19"/>
      <c r="G158" s="19"/>
    </row>
    <row r="159" spans="1:7" x14ac:dyDescent="0.25">
      <c r="A159" s="19"/>
      <c r="B159" s="5">
        <f>IF(A159="","",IFERROR(INDEX('Hallazgos'!$F$5:$F$200,MATCH(A159,'Hallazgos'!$A$5:$A$200,0)),"ID no encontrado"))</f>
      </c>
      <c r="C159" s="19"/>
      <c r="D159" s="20"/>
      <c r="E159" s="19"/>
      <c r="F159" s="19"/>
      <c r="G159" s="19"/>
    </row>
    <row r="160" spans="1:7" x14ac:dyDescent="0.25">
      <c r="A160" s="19"/>
      <c r="B160" s="5">
        <f>IF(A160="","",IFERROR(INDEX('Hallazgos'!$F$5:$F$200,MATCH(A160,'Hallazgos'!$A$5:$A$200,0)),"ID no encontrado"))</f>
      </c>
      <c r="C160" s="19"/>
      <c r="D160" s="20"/>
      <c r="E160" s="19"/>
      <c r="F160" s="19"/>
      <c r="G160" s="19"/>
    </row>
    <row r="161" spans="1:7" x14ac:dyDescent="0.25">
      <c r="A161" s="19"/>
      <c r="B161" s="5">
        <f>IF(A161="","",IFERROR(INDEX('Hallazgos'!$F$5:$F$200,MATCH(A161,'Hallazgos'!$A$5:$A$200,0)),"ID no encontrado"))</f>
      </c>
      <c r="C161" s="19"/>
      <c r="D161" s="20"/>
      <c r="E161" s="19"/>
      <c r="F161" s="19"/>
      <c r="G161" s="19"/>
    </row>
    <row r="162" spans="1:7" x14ac:dyDescent="0.25">
      <c r="A162" s="19"/>
      <c r="B162" s="5">
        <f>IF(A162="","",IFERROR(INDEX('Hallazgos'!$F$5:$F$200,MATCH(A162,'Hallazgos'!$A$5:$A$200,0)),"ID no encontrado"))</f>
      </c>
      <c r="C162" s="19"/>
      <c r="D162" s="20"/>
      <c r="E162" s="19"/>
      <c r="F162" s="19"/>
      <c r="G162" s="19"/>
    </row>
    <row r="163" spans="1:7" x14ac:dyDescent="0.25">
      <c r="A163" s="19"/>
      <c r="B163" s="5">
        <f>IF(A163="","",IFERROR(INDEX('Hallazgos'!$F$5:$F$200,MATCH(A163,'Hallazgos'!$A$5:$A$200,0)),"ID no encontrado"))</f>
      </c>
      <c r="C163" s="19"/>
      <c r="D163" s="20"/>
      <c r="E163" s="19"/>
      <c r="F163" s="19"/>
      <c r="G163" s="19"/>
    </row>
    <row r="164" spans="1:7" x14ac:dyDescent="0.25">
      <c r="A164" s="19"/>
      <c r="B164" s="5">
        <f>IF(A164="","",IFERROR(INDEX('Hallazgos'!$F$5:$F$200,MATCH(A164,'Hallazgos'!$A$5:$A$200,0)),"ID no encontrado"))</f>
      </c>
      <c r="C164" s="19"/>
      <c r="D164" s="20"/>
      <c r="E164" s="19"/>
      <c r="F164" s="19"/>
      <c r="G164" s="19"/>
    </row>
    <row r="165" spans="1:7" x14ac:dyDescent="0.25">
      <c r="A165" s="19"/>
      <c r="B165" s="5">
        <f>IF(A165="","",IFERROR(INDEX('Hallazgos'!$F$5:$F$200,MATCH(A165,'Hallazgos'!$A$5:$A$200,0)),"ID no encontrado"))</f>
      </c>
      <c r="C165" s="19"/>
      <c r="D165" s="20"/>
      <c r="E165" s="19"/>
      <c r="F165" s="19"/>
      <c r="G165" s="19"/>
    </row>
    <row r="166" spans="1:7" x14ac:dyDescent="0.25">
      <c r="A166" s="19"/>
      <c r="B166" s="5">
        <f>IF(A166="","",IFERROR(INDEX('Hallazgos'!$F$5:$F$200,MATCH(A166,'Hallazgos'!$A$5:$A$200,0)),"ID no encontrado"))</f>
      </c>
      <c r="C166" s="19"/>
      <c r="D166" s="20"/>
      <c r="E166" s="19"/>
      <c r="F166" s="19"/>
      <c r="G166" s="19"/>
    </row>
    <row r="167" spans="1:7" x14ac:dyDescent="0.25">
      <c r="A167" s="19"/>
      <c r="B167" s="5">
        <f>IF(A167="","",IFERROR(INDEX('Hallazgos'!$F$5:$F$200,MATCH(A167,'Hallazgos'!$A$5:$A$200,0)),"ID no encontrado"))</f>
      </c>
      <c r="C167" s="19"/>
      <c r="D167" s="20"/>
      <c r="E167" s="19"/>
      <c r="F167" s="19"/>
      <c r="G167" s="19"/>
    </row>
    <row r="168" spans="1:7" x14ac:dyDescent="0.25">
      <c r="A168" s="19"/>
      <c r="B168" s="5">
        <f>IF(A168="","",IFERROR(INDEX('Hallazgos'!$F$5:$F$200,MATCH(A168,'Hallazgos'!$A$5:$A$200,0)),"ID no encontrado"))</f>
      </c>
      <c r="C168" s="19"/>
      <c r="D168" s="20"/>
      <c r="E168" s="19"/>
      <c r="F168" s="19"/>
      <c r="G168" s="19"/>
    </row>
    <row r="169" spans="1:7" x14ac:dyDescent="0.25">
      <c r="A169" s="19"/>
      <c r="B169" s="5">
        <f>IF(A169="","",IFERROR(INDEX('Hallazgos'!$F$5:$F$200,MATCH(A169,'Hallazgos'!$A$5:$A$200,0)),"ID no encontrado"))</f>
      </c>
      <c r="C169" s="19"/>
      <c r="D169" s="20"/>
      <c r="E169" s="19"/>
      <c r="F169" s="19"/>
      <c r="G169" s="19"/>
    </row>
    <row r="170" spans="1:7" x14ac:dyDescent="0.25">
      <c r="A170" s="19"/>
      <c r="B170" s="5">
        <f>IF(A170="","",IFERROR(INDEX('Hallazgos'!$F$5:$F$200,MATCH(A170,'Hallazgos'!$A$5:$A$200,0)),"ID no encontrado"))</f>
      </c>
      <c r="C170" s="19"/>
      <c r="D170" s="20"/>
      <c r="E170" s="19"/>
      <c r="F170" s="19"/>
      <c r="G170" s="19"/>
    </row>
    <row r="171" spans="1:7" x14ac:dyDescent="0.25">
      <c r="A171" s="19"/>
      <c r="B171" s="5">
        <f>IF(A171="","",IFERROR(INDEX('Hallazgos'!$F$5:$F$200,MATCH(A171,'Hallazgos'!$A$5:$A$200,0)),"ID no encontrado"))</f>
      </c>
      <c r="C171" s="19"/>
      <c r="D171" s="20"/>
      <c r="E171" s="19"/>
      <c r="F171" s="19"/>
      <c r="G171" s="19"/>
    </row>
    <row r="172" spans="1:7" x14ac:dyDescent="0.25">
      <c r="A172" s="19"/>
      <c r="B172" s="5">
        <f>IF(A172="","",IFERROR(INDEX('Hallazgos'!$F$5:$F$200,MATCH(A172,'Hallazgos'!$A$5:$A$200,0)),"ID no encontrado"))</f>
      </c>
      <c r="C172" s="19"/>
      <c r="D172" s="20"/>
      <c r="E172" s="19"/>
      <c r="F172" s="19"/>
      <c r="G172" s="19"/>
    </row>
    <row r="173" spans="1:7" x14ac:dyDescent="0.25">
      <c r="A173" s="19"/>
      <c r="B173" s="5">
        <f>IF(A173="","",IFERROR(INDEX('Hallazgos'!$F$5:$F$200,MATCH(A173,'Hallazgos'!$A$5:$A$200,0)),"ID no encontrado"))</f>
      </c>
      <c r="C173" s="19"/>
      <c r="D173" s="20"/>
      <c r="E173" s="19"/>
      <c r="F173" s="19"/>
      <c r="G173" s="19"/>
    </row>
    <row r="174" spans="1:7" x14ac:dyDescent="0.25">
      <c r="A174" s="19"/>
      <c r="B174" s="5">
        <f>IF(A174="","",IFERROR(INDEX('Hallazgos'!$F$5:$F$200,MATCH(A174,'Hallazgos'!$A$5:$A$200,0)),"ID no encontrado"))</f>
      </c>
      <c r="C174" s="19"/>
      <c r="D174" s="20"/>
      <c r="E174" s="19"/>
      <c r="F174" s="19"/>
      <c r="G174" s="19"/>
    </row>
    <row r="175" spans="1:7" x14ac:dyDescent="0.25">
      <c r="A175" s="19"/>
      <c r="B175" s="5">
        <f>IF(A175="","",IFERROR(INDEX('Hallazgos'!$F$5:$F$200,MATCH(A175,'Hallazgos'!$A$5:$A$200,0)),"ID no encontrado"))</f>
      </c>
      <c r="C175" s="19"/>
      <c r="D175" s="20"/>
      <c r="E175" s="19"/>
      <c r="F175" s="19"/>
      <c r="G175" s="19"/>
    </row>
    <row r="176" spans="1:7" x14ac:dyDescent="0.25">
      <c r="A176" s="19"/>
      <c r="B176" s="5">
        <f>IF(A176="","",IFERROR(INDEX('Hallazgos'!$F$5:$F$200,MATCH(A176,'Hallazgos'!$A$5:$A$200,0)),"ID no encontrado"))</f>
      </c>
      <c r="C176" s="19"/>
      <c r="D176" s="20"/>
      <c r="E176" s="19"/>
      <c r="F176" s="19"/>
      <c r="G176" s="19"/>
    </row>
    <row r="177" spans="1:7" x14ac:dyDescent="0.25">
      <c r="A177" s="19"/>
      <c r="B177" s="5">
        <f>IF(A177="","",IFERROR(INDEX('Hallazgos'!$F$5:$F$200,MATCH(A177,'Hallazgos'!$A$5:$A$200,0)),"ID no encontrado"))</f>
      </c>
      <c r="C177" s="19"/>
      <c r="D177" s="20"/>
      <c r="E177" s="19"/>
      <c r="F177" s="19"/>
      <c r="G177" s="19"/>
    </row>
    <row r="178" spans="1:7" x14ac:dyDescent="0.25">
      <c r="A178" s="19"/>
      <c r="B178" s="5">
        <f>IF(A178="","",IFERROR(INDEX('Hallazgos'!$F$5:$F$200,MATCH(A178,'Hallazgos'!$A$5:$A$200,0)),"ID no encontrado"))</f>
      </c>
      <c r="C178" s="19"/>
      <c r="D178" s="20"/>
      <c r="E178" s="19"/>
      <c r="F178" s="19"/>
      <c r="G178" s="19"/>
    </row>
    <row r="179" spans="1:7" x14ac:dyDescent="0.25">
      <c r="A179" s="19"/>
      <c r="B179" s="5">
        <f>IF(A179="","",IFERROR(INDEX('Hallazgos'!$F$5:$F$200,MATCH(A179,'Hallazgos'!$A$5:$A$200,0)),"ID no encontrado"))</f>
      </c>
      <c r="C179" s="19"/>
      <c r="D179" s="20"/>
      <c r="E179" s="19"/>
      <c r="F179" s="19"/>
      <c r="G179" s="19"/>
    </row>
    <row r="180" spans="1:7" x14ac:dyDescent="0.25">
      <c r="A180" s="19"/>
      <c r="B180" s="5">
        <f>IF(A180="","",IFERROR(INDEX('Hallazgos'!$F$5:$F$200,MATCH(A180,'Hallazgos'!$A$5:$A$200,0)),"ID no encontrado"))</f>
      </c>
      <c r="C180" s="19"/>
      <c r="D180" s="20"/>
      <c r="E180" s="19"/>
      <c r="F180" s="19"/>
      <c r="G180" s="19"/>
    </row>
    <row r="181" spans="1:7" x14ac:dyDescent="0.25">
      <c r="A181" s="19"/>
      <c r="B181" s="5">
        <f>IF(A181="","",IFERROR(INDEX('Hallazgos'!$F$5:$F$200,MATCH(A181,'Hallazgos'!$A$5:$A$200,0)),"ID no encontrado"))</f>
      </c>
      <c r="C181" s="19"/>
      <c r="D181" s="20"/>
      <c r="E181" s="19"/>
      <c r="F181" s="19"/>
      <c r="G181" s="19"/>
    </row>
    <row r="182" spans="1:7" x14ac:dyDescent="0.25">
      <c r="A182" s="19"/>
      <c r="B182" s="5">
        <f>IF(A182="","",IFERROR(INDEX('Hallazgos'!$F$5:$F$200,MATCH(A182,'Hallazgos'!$A$5:$A$200,0)),"ID no encontrado"))</f>
      </c>
      <c r="C182" s="19"/>
      <c r="D182" s="20"/>
      <c r="E182" s="19"/>
      <c r="F182" s="19"/>
      <c r="G182" s="19"/>
    </row>
    <row r="183" spans="1:7" x14ac:dyDescent="0.25">
      <c r="A183" s="19"/>
      <c r="B183" s="5">
        <f>IF(A183="","",IFERROR(INDEX('Hallazgos'!$F$5:$F$200,MATCH(A183,'Hallazgos'!$A$5:$A$200,0)),"ID no encontrado"))</f>
      </c>
      <c r="C183" s="19"/>
      <c r="D183" s="20"/>
      <c r="E183" s="19"/>
      <c r="F183" s="19"/>
      <c r="G183" s="19"/>
    </row>
    <row r="184" spans="1:7" x14ac:dyDescent="0.25">
      <c r="A184" s="19"/>
      <c r="B184" s="5">
        <f>IF(A184="","",IFERROR(INDEX('Hallazgos'!$F$5:$F$200,MATCH(A184,'Hallazgos'!$A$5:$A$200,0)),"ID no encontrado"))</f>
      </c>
      <c r="C184" s="19"/>
      <c r="D184" s="20"/>
      <c r="E184" s="19"/>
      <c r="F184" s="19"/>
      <c r="G184" s="19"/>
    </row>
    <row r="185" spans="1:7" x14ac:dyDescent="0.25">
      <c r="A185" s="19"/>
      <c r="B185" s="5">
        <f>IF(A185="","",IFERROR(INDEX('Hallazgos'!$F$5:$F$200,MATCH(A185,'Hallazgos'!$A$5:$A$200,0)),"ID no encontrado"))</f>
      </c>
      <c r="C185" s="19"/>
      <c r="D185" s="20"/>
      <c r="E185" s="19"/>
      <c r="F185" s="19"/>
      <c r="G185" s="19"/>
    </row>
    <row r="186" spans="1:7" x14ac:dyDescent="0.25">
      <c r="A186" s="19"/>
      <c r="B186" s="5">
        <f>IF(A186="","",IFERROR(INDEX('Hallazgos'!$F$5:$F$200,MATCH(A186,'Hallazgos'!$A$5:$A$200,0)),"ID no encontrado"))</f>
      </c>
      <c r="C186" s="19"/>
      <c r="D186" s="20"/>
      <c r="E186" s="19"/>
      <c r="F186" s="19"/>
      <c r="G186" s="19"/>
    </row>
    <row r="187" spans="1:7" x14ac:dyDescent="0.25">
      <c r="A187" s="19"/>
      <c r="B187" s="5">
        <f>IF(A187="","",IFERROR(INDEX('Hallazgos'!$F$5:$F$200,MATCH(A187,'Hallazgos'!$A$5:$A$200,0)),"ID no encontrado"))</f>
      </c>
      <c r="C187" s="19"/>
      <c r="D187" s="20"/>
      <c r="E187" s="19"/>
      <c r="F187" s="19"/>
      <c r="G187" s="19"/>
    </row>
    <row r="188" spans="1:7" x14ac:dyDescent="0.25">
      <c r="A188" s="19"/>
      <c r="B188" s="5">
        <f>IF(A188="","",IFERROR(INDEX('Hallazgos'!$F$5:$F$200,MATCH(A188,'Hallazgos'!$A$5:$A$200,0)),"ID no encontrado"))</f>
      </c>
      <c r="C188" s="19"/>
      <c r="D188" s="20"/>
      <c r="E188" s="19"/>
      <c r="F188" s="19"/>
      <c r="G188" s="19"/>
    </row>
    <row r="189" spans="1:7" x14ac:dyDescent="0.25">
      <c r="A189" s="19"/>
      <c r="B189" s="5">
        <f>IF(A189="","",IFERROR(INDEX('Hallazgos'!$F$5:$F$200,MATCH(A189,'Hallazgos'!$A$5:$A$200,0)),"ID no encontrado"))</f>
      </c>
      <c r="C189" s="19"/>
      <c r="D189" s="20"/>
      <c r="E189" s="19"/>
      <c r="F189" s="19"/>
      <c r="G189" s="19"/>
    </row>
    <row r="190" spans="1:7" x14ac:dyDescent="0.25">
      <c r="A190" s="19"/>
      <c r="B190" s="5">
        <f>IF(A190="","",IFERROR(INDEX('Hallazgos'!$F$5:$F$200,MATCH(A190,'Hallazgos'!$A$5:$A$200,0)),"ID no encontrado"))</f>
      </c>
      <c r="C190" s="19"/>
      <c r="D190" s="20"/>
      <c r="E190" s="19"/>
      <c r="F190" s="19"/>
      <c r="G190" s="19"/>
    </row>
    <row r="191" spans="1:7" x14ac:dyDescent="0.25">
      <c r="A191" s="19"/>
      <c r="B191" s="5">
        <f>IF(A191="","",IFERROR(INDEX('Hallazgos'!$F$5:$F$200,MATCH(A191,'Hallazgos'!$A$5:$A$200,0)),"ID no encontrado"))</f>
      </c>
      <c r="C191" s="19"/>
      <c r="D191" s="20"/>
      <c r="E191" s="19"/>
      <c r="F191" s="19"/>
      <c r="G191" s="19"/>
    </row>
    <row r="192" spans="1:7" x14ac:dyDescent="0.25">
      <c r="A192" s="19"/>
      <c r="B192" s="5">
        <f>IF(A192="","",IFERROR(INDEX('Hallazgos'!$F$5:$F$200,MATCH(A192,'Hallazgos'!$A$5:$A$200,0)),"ID no encontrado"))</f>
      </c>
      <c r="C192" s="19"/>
      <c r="D192" s="20"/>
      <c r="E192" s="19"/>
      <c r="F192" s="19"/>
      <c r="G192" s="19"/>
    </row>
    <row r="193" spans="1:7" x14ac:dyDescent="0.25">
      <c r="A193" s="19"/>
      <c r="B193" s="5">
        <f>IF(A193="","",IFERROR(INDEX('Hallazgos'!$F$5:$F$200,MATCH(A193,'Hallazgos'!$A$5:$A$200,0)),"ID no encontrado"))</f>
      </c>
      <c r="C193" s="19"/>
      <c r="D193" s="20"/>
      <c r="E193" s="19"/>
      <c r="F193" s="19"/>
      <c r="G193" s="19"/>
    </row>
    <row r="194" spans="1:7" x14ac:dyDescent="0.25">
      <c r="A194" s="19"/>
      <c r="B194" s="5">
        <f>IF(A194="","",IFERROR(INDEX('Hallazgos'!$F$5:$F$200,MATCH(A194,'Hallazgos'!$A$5:$A$200,0)),"ID no encontrado"))</f>
      </c>
      <c r="C194" s="19"/>
      <c r="D194" s="20"/>
      <c r="E194" s="19"/>
      <c r="F194" s="19"/>
      <c r="G194" s="19"/>
    </row>
    <row r="195" spans="1:7" x14ac:dyDescent="0.25">
      <c r="A195" s="19"/>
      <c r="B195" s="5">
        <f>IF(A195="","",IFERROR(INDEX('Hallazgos'!$F$5:$F$200,MATCH(A195,'Hallazgos'!$A$5:$A$200,0)),"ID no encontrado"))</f>
      </c>
      <c r="C195" s="19"/>
      <c r="D195" s="20"/>
      <c r="E195" s="19"/>
      <c r="F195" s="19"/>
      <c r="G195" s="19"/>
    </row>
    <row r="196" spans="1:7" x14ac:dyDescent="0.25">
      <c r="A196" s="19"/>
      <c r="B196" s="5">
        <f>IF(A196="","",IFERROR(INDEX('Hallazgos'!$F$5:$F$200,MATCH(A196,'Hallazgos'!$A$5:$A$200,0)),"ID no encontrado"))</f>
      </c>
      <c r="C196" s="19"/>
      <c r="D196" s="20"/>
      <c r="E196" s="19"/>
      <c r="F196" s="19"/>
      <c r="G196" s="19"/>
    </row>
    <row r="197" spans="1:7" x14ac:dyDescent="0.25">
      <c r="A197" s="19"/>
      <c r="B197" s="5">
        <f>IF(A197="","",IFERROR(INDEX('Hallazgos'!$F$5:$F$200,MATCH(A197,'Hallazgos'!$A$5:$A$200,0)),"ID no encontrado"))</f>
      </c>
      <c r="C197" s="19"/>
      <c r="D197" s="20"/>
      <c r="E197" s="19"/>
      <c r="F197" s="19"/>
      <c r="G197" s="19"/>
    </row>
    <row r="198" spans="1:7" x14ac:dyDescent="0.25">
      <c r="A198" s="19"/>
      <c r="B198" s="5">
        <f>IF(A198="","",IFERROR(INDEX('Hallazgos'!$F$5:$F$200,MATCH(A198,'Hallazgos'!$A$5:$A$200,0)),"ID no encontrado"))</f>
      </c>
      <c r="C198" s="19"/>
      <c r="D198" s="20"/>
      <c r="E198" s="19"/>
      <c r="F198" s="19"/>
      <c r="G198" s="19"/>
    </row>
    <row r="199" spans="1:7" x14ac:dyDescent="0.25">
      <c r="A199" s="19"/>
      <c r="B199" s="5">
        <f>IF(A199="","",IFERROR(INDEX('Hallazgos'!$F$5:$F$200,MATCH(A199,'Hallazgos'!$A$5:$A$200,0)),"ID no encontrado"))</f>
      </c>
      <c r="C199" s="19"/>
      <c r="D199" s="20"/>
      <c r="E199" s="19"/>
      <c r="F199" s="19"/>
      <c r="G199" s="19"/>
    </row>
    <row r="200" spans="1:7" x14ac:dyDescent="0.25">
      <c r="A200" s="19"/>
      <c r="B200" s="5">
        <f>IF(A200="","",IFERROR(INDEX('Hallazgos'!$F$5:$F$200,MATCH(A200,'Hallazgos'!$A$5:$A$200,0)),"ID no encontrado"))</f>
      </c>
      <c r="C200" s="19"/>
      <c r="D200" s="20"/>
      <c r="E200" s="19"/>
      <c r="F200" s="19"/>
      <c r="G200" s="19"/>
    </row>
  </sheetData>
  <autoFilter ref="A4:G4"/>
  <dataValidations count="4">
    <dataValidation type="date" operator="greaterThan" allowBlank="1" showErrorMessage="1" error="Introduce una fecha (dd/mm/aaaa)." sqref="D10:D200">
      <formula1>36526</formula1>
    </dataValidation>
    <dataValidation type="date" operator="greaterThan" allowBlank="1" showErrorMessage="1" error="Introduce una fecha (dd/mm/aaaa)." sqref="D5:D200">
      <formula1>36526</formula1>
    </dataValidation>
    <dataValidation type="list" allowBlank="1" showErrorMessage="1" errorTitle="Valor no válido" error="Elige un valor de la lista." sqref="E10:E200">
      <formula1>"Sí,No"</formula1>
    </dataValidation>
    <dataValidation type="list" allowBlank="1" showErrorMessage="1" errorTitle="Valor no válido" error="Elige un valor de la lista." sqref="E5:E200">
      <formula1>"Sí,No"</formula1>
    </dataValidation>
  </dataValidations>
  <pageSetup paperSize="9" orientation="landscape" fitToWidth="1" fitToHeight="0"/>
  <headerFooter>
    <oddFooter>&amp;LNo conformidades y obs.&amp;CQualitySupport · v2026.1&amp;R&amp;P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32" customWidth="1"/>
    <col min="5" max="5" width="36" customWidth="1"/>
    <col min="6" max="6" width="16" customWidth="1"/>
    <col min="7" max="8" width="12" customWidth="1"/>
    <col min="9" max="9" width="15" customWidth="1"/>
    <col min="11" max="11" width="12" customWidth="1"/>
    <col min="12" max="12" width="30" customWidth="1"/>
    <col min="13" max="14" width="13" customWidth="1"/>
  </cols>
  <sheetData>
    <row r="1" spans="1:1" x14ac:dyDescent="0.25">
      <c r="A1" s="1" t="s">
        <v>38</v>
      </c>
    </row>
    <row r="2" spans="1:1" x14ac:dyDescent="0.25">
      <c r="A2" s="2" t="s">
        <v>444</v>
      </c>
    </row>
    <row r="3" spans="1:1" x14ac:dyDescent="0.25">
      <c r="A3" s="3" t="s">
        <v>2</v>
      </c>
    </row>
    <row r="4" ht="30" customHeight="1" spans="1:14" x14ac:dyDescent="0.25">
      <c r="A4" s="18" t="s">
        <v>440</v>
      </c>
      <c r="B4" s="18" t="s">
        <v>151</v>
      </c>
      <c r="C4" s="18" t="s">
        <v>445</v>
      </c>
      <c r="D4" s="18" t="s">
        <v>446</v>
      </c>
      <c r="E4" s="18" t="s">
        <v>447</v>
      </c>
      <c r="F4" s="18" t="s">
        <v>422</v>
      </c>
      <c r="G4" s="18" t="s">
        <v>114</v>
      </c>
      <c r="H4" s="18" t="s">
        <v>448</v>
      </c>
      <c r="I4" s="18" t="s">
        <v>130</v>
      </c>
      <c r="J4" s="18" t="s">
        <v>449</v>
      </c>
      <c r="K4" s="18" t="s">
        <v>425</v>
      </c>
      <c r="L4" s="18" t="s">
        <v>450</v>
      </c>
      <c r="M4" s="18" t="s">
        <v>451</v>
      </c>
      <c r="N4" s="18" t="s">
        <v>452</v>
      </c>
    </row>
    <row r="5" spans="1:14" x14ac:dyDescent="0.25">
      <c r="A5" s="22" t="s">
        <v>443</v>
      </c>
      <c r="B5" s="22" t="s">
        <v>426</v>
      </c>
      <c r="C5" s="22" t="s">
        <v>453</v>
      </c>
      <c r="D5" s="22" t="s">
        <v>454</v>
      </c>
      <c r="E5" s="22" t="s">
        <v>455</v>
      </c>
      <c r="F5" s="22" t="s">
        <v>431</v>
      </c>
      <c r="G5" s="22"/>
      <c r="H5" s="22"/>
      <c r="I5" s="22" t="s">
        <v>456</v>
      </c>
      <c r="J5" s="22">
        <v>0.5</v>
      </c>
      <c r="K5" s="22"/>
      <c r="L5" s="22" t="s">
        <v>457</v>
      </c>
      <c r="M5" s="22"/>
      <c r="N5" s="22" t="s">
        <v>458</v>
      </c>
    </row>
    <row r="6" spans="1:14" x14ac:dyDescent="0.25">
      <c r="A6" s="19"/>
      <c r="B6" s="19"/>
      <c r="C6" s="19"/>
      <c r="D6" s="19"/>
      <c r="E6" s="19"/>
      <c r="F6" s="19"/>
      <c r="G6" s="20"/>
      <c r="H6" s="20"/>
      <c r="I6" s="19"/>
      <c r="J6" s="27"/>
      <c r="K6" s="20"/>
      <c r="L6" s="19"/>
      <c r="M6" s="20"/>
      <c r="N6" s="19"/>
    </row>
    <row r="7" spans="1:14" x14ac:dyDescent="0.25">
      <c r="A7" s="19"/>
      <c r="B7" s="19"/>
      <c r="C7" s="19"/>
      <c r="D7" s="19"/>
      <c r="E7" s="19"/>
      <c r="F7" s="19"/>
      <c r="G7" s="20"/>
      <c r="H7" s="20"/>
      <c r="I7" s="19"/>
      <c r="J7" s="27"/>
      <c r="K7" s="20"/>
      <c r="L7" s="19"/>
      <c r="M7" s="20"/>
      <c r="N7" s="19"/>
    </row>
    <row r="8" spans="1:14" x14ac:dyDescent="0.25">
      <c r="A8" s="19"/>
      <c r="B8" s="19"/>
      <c r="C8" s="19"/>
      <c r="D8" s="19"/>
      <c r="E8" s="19"/>
      <c r="F8" s="19"/>
      <c r="G8" s="20"/>
      <c r="H8" s="20"/>
      <c r="I8" s="19"/>
      <c r="J8" s="27"/>
      <c r="K8" s="20"/>
      <c r="L8" s="19"/>
      <c r="M8" s="20"/>
      <c r="N8" s="19"/>
    </row>
    <row r="9" spans="1:14" x14ac:dyDescent="0.25">
      <c r="A9" s="19"/>
      <c r="B9" s="19"/>
      <c r="C9" s="19"/>
      <c r="D9" s="19"/>
      <c r="E9" s="19"/>
      <c r="F9" s="19"/>
      <c r="G9" s="20"/>
      <c r="H9" s="20"/>
      <c r="I9" s="19"/>
      <c r="J9" s="27"/>
      <c r="K9" s="20"/>
      <c r="L9" s="19"/>
      <c r="M9" s="20"/>
      <c r="N9" s="19"/>
    </row>
    <row r="10" spans="1:14" x14ac:dyDescent="0.25">
      <c r="A10" s="19"/>
      <c r="B10" s="19"/>
      <c r="C10" s="19"/>
      <c r="D10" s="19"/>
      <c r="E10" s="19"/>
      <c r="F10" s="19"/>
      <c r="G10" s="20"/>
      <c r="H10" s="20"/>
      <c r="I10" s="19"/>
      <c r="J10" s="27"/>
      <c r="K10" s="20"/>
      <c r="L10" s="19"/>
      <c r="M10" s="20"/>
      <c r="N10" s="19"/>
    </row>
    <row r="11" spans="1:14" x14ac:dyDescent="0.25">
      <c r="A11" s="19"/>
      <c r="B11" s="19"/>
      <c r="C11" s="19"/>
      <c r="D11" s="19"/>
      <c r="E11" s="19"/>
      <c r="F11" s="19"/>
      <c r="G11" s="20"/>
      <c r="H11" s="20"/>
      <c r="I11" s="19"/>
      <c r="J11" s="27"/>
      <c r="K11" s="20"/>
      <c r="L11" s="19"/>
      <c r="M11" s="20"/>
      <c r="N11" s="19"/>
    </row>
    <row r="12" spans="1:14" x14ac:dyDescent="0.25">
      <c r="A12" s="19"/>
      <c r="B12" s="19"/>
      <c r="C12" s="19"/>
      <c r="D12" s="19"/>
      <c r="E12" s="19"/>
      <c r="F12" s="19"/>
      <c r="G12" s="20"/>
      <c r="H12" s="20"/>
      <c r="I12" s="19"/>
      <c r="J12" s="27"/>
      <c r="K12" s="20"/>
      <c r="L12" s="19"/>
      <c r="M12" s="20"/>
      <c r="N12" s="19"/>
    </row>
    <row r="13" spans="1:14" x14ac:dyDescent="0.25">
      <c r="A13" s="19"/>
      <c r="B13" s="19"/>
      <c r="C13" s="19"/>
      <c r="D13" s="19"/>
      <c r="E13" s="19"/>
      <c r="F13" s="19"/>
      <c r="G13" s="20"/>
      <c r="H13" s="20"/>
      <c r="I13" s="19"/>
      <c r="J13" s="27"/>
      <c r="K13" s="20"/>
      <c r="L13" s="19"/>
      <c r="M13" s="20"/>
      <c r="N13" s="19"/>
    </row>
    <row r="14" spans="1:14" x14ac:dyDescent="0.25">
      <c r="A14" s="19"/>
      <c r="B14" s="19"/>
      <c r="C14" s="19"/>
      <c r="D14" s="19"/>
      <c r="E14" s="19"/>
      <c r="F14" s="19"/>
      <c r="G14" s="20"/>
      <c r="H14" s="20"/>
      <c r="I14" s="19"/>
      <c r="J14" s="27"/>
      <c r="K14" s="20"/>
      <c r="L14" s="19"/>
      <c r="M14" s="20"/>
      <c r="N14" s="19"/>
    </row>
    <row r="15" spans="1:14" x14ac:dyDescent="0.25">
      <c r="A15" s="19"/>
      <c r="B15" s="19"/>
      <c r="C15" s="19"/>
      <c r="D15" s="19"/>
      <c r="E15" s="19"/>
      <c r="F15" s="19"/>
      <c r="G15" s="20"/>
      <c r="H15" s="20"/>
      <c r="I15" s="19"/>
      <c r="J15" s="27"/>
      <c r="K15" s="20"/>
      <c r="L15" s="19"/>
      <c r="M15" s="20"/>
      <c r="N15" s="19"/>
    </row>
    <row r="16" spans="1:14" x14ac:dyDescent="0.25">
      <c r="A16" s="19"/>
      <c r="B16" s="19"/>
      <c r="C16" s="19"/>
      <c r="D16" s="19"/>
      <c r="E16" s="19"/>
      <c r="F16" s="19"/>
      <c r="G16" s="20"/>
      <c r="H16" s="20"/>
      <c r="I16" s="19"/>
      <c r="J16" s="27"/>
      <c r="K16" s="20"/>
      <c r="L16" s="19"/>
      <c r="M16" s="20"/>
      <c r="N16" s="19"/>
    </row>
    <row r="17" spans="1:14" x14ac:dyDescent="0.25">
      <c r="A17" s="19"/>
      <c r="B17" s="19"/>
      <c r="C17" s="19"/>
      <c r="D17" s="19"/>
      <c r="E17" s="19"/>
      <c r="F17" s="19"/>
      <c r="G17" s="20"/>
      <c r="H17" s="20"/>
      <c r="I17" s="19"/>
      <c r="J17" s="27"/>
      <c r="K17" s="20"/>
      <c r="L17" s="19"/>
      <c r="M17" s="20"/>
      <c r="N17" s="19"/>
    </row>
    <row r="18" spans="1:14" x14ac:dyDescent="0.25">
      <c r="A18" s="19"/>
      <c r="B18" s="19"/>
      <c r="C18" s="19"/>
      <c r="D18" s="19"/>
      <c r="E18" s="19"/>
      <c r="F18" s="19"/>
      <c r="G18" s="20"/>
      <c r="H18" s="20"/>
      <c r="I18" s="19"/>
      <c r="J18" s="27"/>
      <c r="K18" s="20"/>
      <c r="L18" s="19"/>
      <c r="M18" s="20"/>
      <c r="N18" s="19"/>
    </row>
    <row r="19" spans="1:14" x14ac:dyDescent="0.25">
      <c r="A19" s="19"/>
      <c r="B19" s="19"/>
      <c r="C19" s="19"/>
      <c r="D19" s="19"/>
      <c r="E19" s="19"/>
      <c r="F19" s="19"/>
      <c r="G19" s="20"/>
      <c r="H19" s="20"/>
      <c r="I19" s="19"/>
      <c r="J19" s="27"/>
      <c r="K19" s="20"/>
      <c r="L19" s="19"/>
      <c r="M19" s="20"/>
      <c r="N19" s="19"/>
    </row>
    <row r="20" spans="1:14" x14ac:dyDescent="0.25">
      <c r="A20" s="19"/>
      <c r="B20" s="19"/>
      <c r="C20" s="19"/>
      <c r="D20" s="19"/>
      <c r="E20" s="19"/>
      <c r="F20" s="19"/>
      <c r="G20" s="20"/>
      <c r="H20" s="20"/>
      <c r="I20" s="19"/>
      <c r="J20" s="27"/>
      <c r="K20" s="20"/>
      <c r="L20" s="19"/>
      <c r="M20" s="20"/>
      <c r="N20" s="19"/>
    </row>
    <row r="21" spans="1:14" x14ac:dyDescent="0.25">
      <c r="A21" s="19"/>
      <c r="B21" s="19"/>
      <c r="C21" s="19"/>
      <c r="D21" s="19"/>
      <c r="E21" s="19"/>
      <c r="F21" s="19"/>
      <c r="G21" s="20"/>
      <c r="H21" s="20"/>
      <c r="I21" s="19"/>
      <c r="J21" s="27"/>
      <c r="K21" s="20"/>
      <c r="L21" s="19"/>
      <c r="M21" s="20"/>
      <c r="N21" s="19"/>
    </row>
    <row r="22" spans="1:14" x14ac:dyDescent="0.25">
      <c r="A22" s="19"/>
      <c r="B22" s="19"/>
      <c r="C22" s="19"/>
      <c r="D22" s="19"/>
      <c r="E22" s="19"/>
      <c r="F22" s="19"/>
      <c r="G22" s="20"/>
      <c r="H22" s="20"/>
      <c r="I22" s="19"/>
      <c r="J22" s="27"/>
      <c r="K22" s="20"/>
      <c r="L22" s="19"/>
      <c r="M22" s="20"/>
      <c r="N22" s="19"/>
    </row>
    <row r="23" spans="1:14" x14ac:dyDescent="0.25">
      <c r="A23" s="19"/>
      <c r="B23" s="19"/>
      <c r="C23" s="19"/>
      <c r="D23" s="19"/>
      <c r="E23" s="19"/>
      <c r="F23" s="19"/>
      <c r="G23" s="20"/>
      <c r="H23" s="20"/>
      <c r="I23" s="19"/>
      <c r="J23" s="27"/>
      <c r="K23" s="20"/>
      <c r="L23" s="19"/>
      <c r="M23" s="20"/>
      <c r="N23" s="19"/>
    </row>
    <row r="24" spans="1:14" x14ac:dyDescent="0.25">
      <c r="A24" s="19"/>
      <c r="B24" s="19"/>
      <c r="C24" s="19"/>
      <c r="D24" s="19"/>
      <c r="E24" s="19"/>
      <c r="F24" s="19"/>
      <c r="G24" s="20"/>
      <c r="H24" s="20"/>
      <c r="I24" s="19"/>
      <c r="J24" s="27"/>
      <c r="K24" s="20"/>
      <c r="L24" s="19"/>
      <c r="M24" s="20"/>
      <c r="N24" s="19"/>
    </row>
    <row r="25" spans="1:14" x14ac:dyDescent="0.25">
      <c r="A25" s="19"/>
      <c r="B25" s="19"/>
      <c r="C25" s="19"/>
      <c r="D25" s="19"/>
      <c r="E25" s="19"/>
      <c r="F25" s="19"/>
      <c r="G25" s="20"/>
      <c r="H25" s="20"/>
      <c r="I25" s="19"/>
      <c r="J25" s="27"/>
      <c r="K25" s="20"/>
      <c r="L25" s="19"/>
      <c r="M25" s="20"/>
      <c r="N25" s="19"/>
    </row>
    <row r="26" spans="1:14" x14ac:dyDescent="0.25">
      <c r="A26" s="19"/>
      <c r="B26" s="19"/>
      <c r="C26" s="19"/>
      <c r="D26" s="19"/>
      <c r="E26" s="19"/>
      <c r="F26" s="19"/>
      <c r="G26" s="20"/>
      <c r="H26" s="20"/>
      <c r="I26" s="19"/>
      <c r="J26" s="27"/>
      <c r="K26" s="20"/>
      <c r="L26" s="19"/>
      <c r="M26" s="20"/>
      <c r="N26" s="19"/>
    </row>
    <row r="27" spans="1:14" x14ac:dyDescent="0.25">
      <c r="A27" s="19"/>
      <c r="B27" s="19"/>
      <c r="C27" s="19"/>
      <c r="D27" s="19"/>
      <c r="E27" s="19"/>
      <c r="F27" s="19"/>
      <c r="G27" s="20"/>
      <c r="H27" s="20"/>
      <c r="I27" s="19"/>
      <c r="J27" s="27"/>
      <c r="K27" s="20"/>
      <c r="L27" s="19"/>
      <c r="M27" s="20"/>
      <c r="N27" s="19"/>
    </row>
    <row r="28" spans="1:14" x14ac:dyDescent="0.25">
      <c r="A28" s="19"/>
      <c r="B28" s="19"/>
      <c r="C28" s="19"/>
      <c r="D28" s="19"/>
      <c r="E28" s="19"/>
      <c r="F28" s="19"/>
      <c r="G28" s="20"/>
      <c r="H28" s="20"/>
      <c r="I28" s="19"/>
      <c r="J28" s="27"/>
      <c r="K28" s="20"/>
      <c r="L28" s="19"/>
      <c r="M28" s="20"/>
      <c r="N28" s="19"/>
    </row>
    <row r="29" spans="1:14" x14ac:dyDescent="0.25">
      <c r="A29" s="19"/>
      <c r="B29" s="19"/>
      <c r="C29" s="19"/>
      <c r="D29" s="19"/>
      <c r="E29" s="19"/>
      <c r="F29" s="19"/>
      <c r="G29" s="20"/>
      <c r="H29" s="20"/>
      <c r="I29" s="19"/>
      <c r="J29" s="27"/>
      <c r="K29" s="20"/>
      <c r="L29" s="19"/>
      <c r="M29" s="20"/>
      <c r="N29" s="19"/>
    </row>
    <row r="30" spans="1:14" x14ac:dyDescent="0.25">
      <c r="A30" s="19"/>
      <c r="B30" s="19"/>
      <c r="C30" s="19"/>
      <c r="D30" s="19"/>
      <c r="E30" s="19"/>
      <c r="F30" s="19"/>
      <c r="G30" s="20"/>
      <c r="H30" s="20"/>
      <c r="I30" s="19"/>
      <c r="J30" s="27"/>
      <c r="K30" s="20"/>
      <c r="L30" s="19"/>
      <c r="M30" s="20"/>
      <c r="N30" s="19"/>
    </row>
    <row r="31" spans="1:14" x14ac:dyDescent="0.25">
      <c r="A31" s="19"/>
      <c r="B31" s="19"/>
      <c r="C31" s="19"/>
      <c r="D31" s="19"/>
      <c r="E31" s="19"/>
      <c r="F31" s="19"/>
      <c r="G31" s="20"/>
      <c r="H31" s="20"/>
      <c r="I31" s="19"/>
      <c r="J31" s="27"/>
      <c r="K31" s="20"/>
      <c r="L31" s="19"/>
      <c r="M31" s="20"/>
      <c r="N31" s="19"/>
    </row>
    <row r="32" spans="1:14" x14ac:dyDescent="0.25">
      <c r="A32" s="19"/>
      <c r="B32" s="19"/>
      <c r="C32" s="19"/>
      <c r="D32" s="19"/>
      <c r="E32" s="19"/>
      <c r="F32" s="19"/>
      <c r="G32" s="20"/>
      <c r="H32" s="20"/>
      <c r="I32" s="19"/>
      <c r="J32" s="27"/>
      <c r="K32" s="20"/>
      <c r="L32" s="19"/>
      <c r="M32" s="20"/>
      <c r="N32" s="19"/>
    </row>
    <row r="33" spans="1:14" x14ac:dyDescent="0.25">
      <c r="A33" s="19"/>
      <c r="B33" s="19"/>
      <c r="C33" s="19"/>
      <c r="D33" s="19"/>
      <c r="E33" s="19"/>
      <c r="F33" s="19"/>
      <c r="G33" s="20"/>
      <c r="H33" s="20"/>
      <c r="I33" s="19"/>
      <c r="J33" s="27"/>
      <c r="K33" s="20"/>
      <c r="L33" s="19"/>
      <c r="M33" s="20"/>
      <c r="N33" s="19"/>
    </row>
    <row r="34" spans="1:14" x14ac:dyDescent="0.25">
      <c r="A34" s="19"/>
      <c r="B34" s="19"/>
      <c r="C34" s="19"/>
      <c r="D34" s="19"/>
      <c r="E34" s="19"/>
      <c r="F34" s="19"/>
      <c r="G34" s="20"/>
      <c r="H34" s="20"/>
      <c r="I34" s="19"/>
      <c r="J34" s="27"/>
      <c r="K34" s="20"/>
      <c r="L34" s="19"/>
      <c r="M34" s="20"/>
      <c r="N34" s="19"/>
    </row>
    <row r="35" spans="1:14" x14ac:dyDescent="0.25">
      <c r="A35" s="19"/>
      <c r="B35" s="19"/>
      <c r="C35" s="19"/>
      <c r="D35" s="19"/>
      <c r="E35" s="19"/>
      <c r="F35" s="19"/>
      <c r="G35" s="20"/>
      <c r="H35" s="20"/>
      <c r="I35" s="19"/>
      <c r="J35" s="27"/>
      <c r="K35" s="20"/>
      <c r="L35" s="19"/>
      <c r="M35" s="20"/>
      <c r="N35" s="19"/>
    </row>
    <row r="36" spans="1:14" x14ac:dyDescent="0.25">
      <c r="A36" s="19"/>
      <c r="B36" s="19"/>
      <c r="C36" s="19"/>
      <c r="D36" s="19"/>
      <c r="E36" s="19"/>
      <c r="F36" s="19"/>
      <c r="G36" s="20"/>
      <c r="H36" s="20"/>
      <c r="I36" s="19"/>
      <c r="J36" s="27"/>
      <c r="K36" s="20"/>
      <c r="L36" s="19"/>
      <c r="M36" s="20"/>
      <c r="N36" s="19"/>
    </row>
    <row r="37" spans="1:14" x14ac:dyDescent="0.25">
      <c r="A37" s="19"/>
      <c r="B37" s="19"/>
      <c r="C37" s="19"/>
      <c r="D37" s="19"/>
      <c r="E37" s="19"/>
      <c r="F37" s="19"/>
      <c r="G37" s="20"/>
      <c r="H37" s="20"/>
      <c r="I37" s="19"/>
      <c r="J37" s="27"/>
      <c r="K37" s="20"/>
      <c r="L37" s="19"/>
      <c r="M37" s="20"/>
      <c r="N37" s="19"/>
    </row>
    <row r="38" spans="1:14" x14ac:dyDescent="0.25">
      <c r="A38" s="19"/>
      <c r="B38" s="19"/>
      <c r="C38" s="19"/>
      <c r="D38" s="19"/>
      <c r="E38" s="19"/>
      <c r="F38" s="19"/>
      <c r="G38" s="20"/>
      <c r="H38" s="20"/>
      <c r="I38" s="19"/>
      <c r="J38" s="27"/>
      <c r="K38" s="20"/>
      <c r="L38" s="19"/>
      <c r="M38" s="20"/>
      <c r="N38" s="19"/>
    </row>
    <row r="39" spans="1:14" x14ac:dyDescent="0.25">
      <c r="A39" s="19"/>
      <c r="B39" s="19"/>
      <c r="C39" s="19"/>
      <c r="D39" s="19"/>
      <c r="E39" s="19"/>
      <c r="F39" s="19"/>
      <c r="G39" s="20"/>
      <c r="H39" s="20"/>
      <c r="I39" s="19"/>
      <c r="J39" s="27"/>
      <c r="K39" s="20"/>
      <c r="L39" s="19"/>
      <c r="M39" s="20"/>
      <c r="N39" s="19"/>
    </row>
    <row r="40" spans="1:14" x14ac:dyDescent="0.25">
      <c r="A40" s="19"/>
      <c r="B40" s="19"/>
      <c r="C40" s="19"/>
      <c r="D40" s="19"/>
      <c r="E40" s="19"/>
      <c r="F40" s="19"/>
      <c r="G40" s="20"/>
      <c r="H40" s="20"/>
      <c r="I40" s="19"/>
      <c r="J40" s="27"/>
      <c r="K40" s="20"/>
      <c r="L40" s="19"/>
      <c r="M40" s="20"/>
      <c r="N40" s="19"/>
    </row>
    <row r="41" spans="1:14" x14ac:dyDescent="0.25">
      <c r="A41" s="19"/>
      <c r="B41" s="19"/>
      <c r="C41" s="19"/>
      <c r="D41" s="19"/>
      <c r="E41" s="19"/>
      <c r="F41" s="19"/>
      <c r="G41" s="20"/>
      <c r="H41" s="20"/>
      <c r="I41" s="19"/>
      <c r="J41" s="27"/>
      <c r="K41" s="20"/>
      <c r="L41" s="19"/>
      <c r="M41" s="20"/>
      <c r="N41" s="19"/>
    </row>
    <row r="42" spans="1:14" x14ac:dyDescent="0.25">
      <c r="A42" s="19"/>
      <c r="B42" s="19"/>
      <c r="C42" s="19"/>
      <c r="D42" s="19"/>
      <c r="E42" s="19"/>
      <c r="F42" s="19"/>
      <c r="G42" s="20"/>
      <c r="H42" s="20"/>
      <c r="I42" s="19"/>
      <c r="J42" s="27"/>
      <c r="K42" s="20"/>
      <c r="L42" s="19"/>
      <c r="M42" s="20"/>
      <c r="N42" s="19"/>
    </row>
    <row r="43" spans="1:14" x14ac:dyDescent="0.25">
      <c r="A43" s="19"/>
      <c r="B43" s="19"/>
      <c r="C43" s="19"/>
      <c r="D43" s="19"/>
      <c r="E43" s="19"/>
      <c r="F43" s="19"/>
      <c r="G43" s="20"/>
      <c r="H43" s="20"/>
      <c r="I43" s="19"/>
      <c r="J43" s="27"/>
      <c r="K43" s="20"/>
      <c r="L43" s="19"/>
      <c r="M43" s="20"/>
      <c r="N43" s="19"/>
    </row>
    <row r="44" spans="1:14" x14ac:dyDescent="0.25">
      <c r="A44" s="19"/>
      <c r="B44" s="19"/>
      <c r="C44" s="19"/>
      <c r="D44" s="19"/>
      <c r="E44" s="19"/>
      <c r="F44" s="19"/>
      <c r="G44" s="20"/>
      <c r="H44" s="20"/>
      <c r="I44" s="19"/>
      <c r="J44" s="27"/>
      <c r="K44" s="20"/>
      <c r="L44" s="19"/>
      <c r="M44" s="20"/>
      <c r="N44" s="19"/>
    </row>
    <row r="45" spans="1:14" x14ac:dyDescent="0.25">
      <c r="A45" s="19"/>
      <c r="B45" s="19"/>
      <c r="C45" s="19"/>
      <c r="D45" s="19"/>
      <c r="E45" s="19"/>
      <c r="F45" s="19"/>
      <c r="G45" s="20"/>
      <c r="H45" s="20"/>
      <c r="I45" s="19"/>
      <c r="J45" s="27"/>
      <c r="K45" s="20"/>
      <c r="L45" s="19"/>
      <c r="M45" s="20"/>
      <c r="N45" s="19"/>
    </row>
    <row r="46" spans="1:14" x14ac:dyDescent="0.25">
      <c r="A46" s="19"/>
      <c r="B46" s="19"/>
      <c r="C46" s="19"/>
      <c r="D46" s="19"/>
      <c r="E46" s="19"/>
      <c r="F46" s="19"/>
      <c r="G46" s="20"/>
      <c r="H46" s="20"/>
      <c r="I46" s="19"/>
      <c r="J46" s="27"/>
      <c r="K46" s="20"/>
      <c r="L46" s="19"/>
      <c r="M46" s="20"/>
      <c r="N46" s="19"/>
    </row>
    <row r="47" spans="1:14" x14ac:dyDescent="0.25">
      <c r="A47" s="19"/>
      <c r="B47" s="19"/>
      <c r="C47" s="19"/>
      <c r="D47" s="19"/>
      <c r="E47" s="19"/>
      <c r="F47" s="19"/>
      <c r="G47" s="20"/>
      <c r="H47" s="20"/>
      <c r="I47" s="19"/>
      <c r="J47" s="27"/>
      <c r="K47" s="20"/>
      <c r="L47" s="19"/>
      <c r="M47" s="20"/>
      <c r="N47" s="19"/>
    </row>
    <row r="48" spans="1:14" x14ac:dyDescent="0.25">
      <c r="A48" s="19"/>
      <c r="B48" s="19"/>
      <c r="C48" s="19"/>
      <c r="D48" s="19"/>
      <c r="E48" s="19"/>
      <c r="F48" s="19"/>
      <c r="G48" s="20"/>
      <c r="H48" s="20"/>
      <c r="I48" s="19"/>
      <c r="J48" s="27"/>
      <c r="K48" s="20"/>
      <c r="L48" s="19"/>
      <c r="M48" s="20"/>
      <c r="N48" s="19"/>
    </row>
    <row r="49" spans="1:14" x14ac:dyDescent="0.25">
      <c r="A49" s="19"/>
      <c r="B49" s="19"/>
      <c r="C49" s="19"/>
      <c r="D49" s="19"/>
      <c r="E49" s="19"/>
      <c r="F49" s="19"/>
      <c r="G49" s="20"/>
      <c r="H49" s="20"/>
      <c r="I49" s="19"/>
      <c r="J49" s="27"/>
      <c r="K49" s="20"/>
      <c r="L49" s="19"/>
      <c r="M49" s="20"/>
      <c r="N49" s="19"/>
    </row>
    <row r="50" spans="1:14" x14ac:dyDescent="0.25">
      <c r="A50" s="19"/>
      <c r="B50" s="19"/>
      <c r="C50" s="19"/>
      <c r="D50" s="19"/>
      <c r="E50" s="19"/>
      <c r="F50" s="19"/>
      <c r="G50" s="20"/>
      <c r="H50" s="20"/>
      <c r="I50" s="19"/>
      <c r="J50" s="27"/>
      <c r="K50" s="20"/>
      <c r="L50" s="19"/>
      <c r="M50" s="20"/>
      <c r="N50" s="19"/>
    </row>
    <row r="51" spans="1:14" x14ac:dyDescent="0.25">
      <c r="A51" s="19"/>
      <c r="B51" s="19"/>
      <c r="C51" s="19"/>
      <c r="D51" s="19"/>
      <c r="E51" s="19"/>
      <c r="F51" s="19"/>
      <c r="G51" s="20"/>
      <c r="H51" s="20"/>
      <c r="I51" s="19"/>
      <c r="J51" s="27"/>
      <c r="K51" s="20"/>
      <c r="L51" s="19"/>
      <c r="M51" s="20"/>
      <c r="N51" s="19"/>
    </row>
    <row r="52" spans="1:14" x14ac:dyDescent="0.25">
      <c r="A52" s="19"/>
      <c r="B52" s="19"/>
      <c r="C52" s="19"/>
      <c r="D52" s="19"/>
      <c r="E52" s="19"/>
      <c r="F52" s="19"/>
      <c r="G52" s="20"/>
      <c r="H52" s="20"/>
      <c r="I52" s="19"/>
      <c r="J52" s="27"/>
      <c r="K52" s="20"/>
      <c r="L52" s="19"/>
      <c r="M52" s="20"/>
      <c r="N52" s="19"/>
    </row>
    <row r="53" spans="1:14" x14ac:dyDescent="0.25">
      <c r="A53" s="19"/>
      <c r="B53" s="19"/>
      <c r="C53" s="19"/>
      <c r="D53" s="19"/>
      <c r="E53" s="19"/>
      <c r="F53" s="19"/>
      <c r="G53" s="20"/>
      <c r="H53" s="20"/>
      <c r="I53" s="19"/>
      <c r="J53" s="27"/>
      <c r="K53" s="20"/>
      <c r="L53" s="19"/>
      <c r="M53" s="20"/>
      <c r="N53" s="19"/>
    </row>
    <row r="54" spans="1:14" x14ac:dyDescent="0.25">
      <c r="A54" s="19"/>
      <c r="B54" s="19"/>
      <c r="C54" s="19"/>
      <c r="D54" s="19"/>
      <c r="E54" s="19"/>
      <c r="F54" s="19"/>
      <c r="G54" s="20"/>
      <c r="H54" s="20"/>
      <c r="I54" s="19"/>
      <c r="J54" s="27"/>
      <c r="K54" s="20"/>
      <c r="L54" s="19"/>
      <c r="M54" s="20"/>
      <c r="N54" s="19"/>
    </row>
    <row r="55" spans="1:14" x14ac:dyDescent="0.25">
      <c r="A55" s="19"/>
      <c r="B55" s="19"/>
      <c r="C55" s="19"/>
      <c r="D55" s="19"/>
      <c r="E55" s="19"/>
      <c r="F55" s="19"/>
      <c r="G55" s="20"/>
      <c r="H55" s="20"/>
      <c r="I55" s="19"/>
      <c r="J55" s="27"/>
      <c r="K55" s="20"/>
      <c r="L55" s="19"/>
      <c r="M55" s="20"/>
      <c r="N55" s="19"/>
    </row>
    <row r="56" spans="1:14" x14ac:dyDescent="0.25">
      <c r="A56" s="19"/>
      <c r="B56" s="19"/>
      <c r="C56" s="19"/>
      <c r="D56" s="19"/>
      <c r="E56" s="19"/>
      <c r="F56" s="19"/>
      <c r="G56" s="20"/>
      <c r="H56" s="20"/>
      <c r="I56" s="19"/>
      <c r="J56" s="27"/>
      <c r="K56" s="20"/>
      <c r="L56" s="19"/>
      <c r="M56" s="20"/>
      <c r="N56" s="19"/>
    </row>
    <row r="57" spans="1:14" x14ac:dyDescent="0.25">
      <c r="A57" s="19"/>
      <c r="B57" s="19"/>
      <c r="C57" s="19"/>
      <c r="D57" s="19"/>
      <c r="E57" s="19"/>
      <c r="F57" s="19"/>
      <c r="G57" s="20"/>
      <c r="H57" s="20"/>
      <c r="I57" s="19"/>
      <c r="J57" s="27"/>
      <c r="K57" s="20"/>
      <c r="L57" s="19"/>
      <c r="M57" s="20"/>
      <c r="N57" s="19"/>
    </row>
    <row r="58" spans="1:14" x14ac:dyDescent="0.25">
      <c r="A58" s="19"/>
      <c r="B58" s="19"/>
      <c r="C58" s="19"/>
      <c r="D58" s="19"/>
      <c r="E58" s="19"/>
      <c r="F58" s="19"/>
      <c r="G58" s="20"/>
      <c r="H58" s="20"/>
      <c r="I58" s="19"/>
      <c r="J58" s="27"/>
      <c r="K58" s="20"/>
      <c r="L58" s="19"/>
      <c r="M58" s="20"/>
      <c r="N58" s="19"/>
    </row>
    <row r="59" spans="1:14" x14ac:dyDescent="0.25">
      <c r="A59" s="19"/>
      <c r="B59" s="19"/>
      <c r="C59" s="19"/>
      <c r="D59" s="19"/>
      <c r="E59" s="19"/>
      <c r="F59" s="19"/>
      <c r="G59" s="20"/>
      <c r="H59" s="20"/>
      <c r="I59" s="19"/>
      <c r="J59" s="27"/>
      <c r="K59" s="20"/>
      <c r="L59" s="19"/>
      <c r="M59" s="20"/>
      <c r="N59" s="19"/>
    </row>
    <row r="60" spans="1:14" x14ac:dyDescent="0.25">
      <c r="A60" s="19"/>
      <c r="B60" s="19"/>
      <c r="C60" s="19"/>
      <c r="D60" s="19"/>
      <c r="E60" s="19"/>
      <c r="F60" s="19"/>
      <c r="G60" s="20"/>
      <c r="H60" s="20"/>
      <c r="I60" s="19"/>
      <c r="J60" s="27"/>
      <c r="K60" s="20"/>
      <c r="L60" s="19"/>
      <c r="M60" s="20"/>
      <c r="N60" s="19"/>
    </row>
    <row r="61" spans="1:14" x14ac:dyDescent="0.25">
      <c r="A61" s="19"/>
      <c r="B61" s="19"/>
      <c r="C61" s="19"/>
      <c r="D61" s="19"/>
      <c r="E61" s="19"/>
      <c r="F61" s="19"/>
      <c r="G61" s="20"/>
      <c r="H61" s="20"/>
      <c r="I61" s="19"/>
      <c r="J61" s="27"/>
      <c r="K61" s="20"/>
      <c r="L61" s="19"/>
      <c r="M61" s="20"/>
      <c r="N61" s="19"/>
    </row>
    <row r="62" spans="1:14" x14ac:dyDescent="0.25">
      <c r="A62" s="19"/>
      <c r="B62" s="19"/>
      <c r="C62" s="19"/>
      <c r="D62" s="19"/>
      <c r="E62" s="19"/>
      <c r="F62" s="19"/>
      <c r="G62" s="20"/>
      <c r="H62" s="20"/>
      <c r="I62" s="19"/>
      <c r="J62" s="27"/>
      <c r="K62" s="20"/>
      <c r="L62" s="19"/>
      <c r="M62" s="20"/>
      <c r="N62" s="19"/>
    </row>
    <row r="63" spans="1:14" x14ac:dyDescent="0.25">
      <c r="A63" s="19"/>
      <c r="B63" s="19"/>
      <c r="C63" s="19"/>
      <c r="D63" s="19"/>
      <c r="E63" s="19"/>
      <c r="F63" s="19"/>
      <c r="G63" s="20"/>
      <c r="H63" s="20"/>
      <c r="I63" s="19"/>
      <c r="J63" s="27"/>
      <c r="K63" s="20"/>
      <c r="L63" s="19"/>
      <c r="M63" s="20"/>
      <c r="N63" s="19"/>
    </row>
    <row r="64" spans="1:14" x14ac:dyDescent="0.25">
      <c r="A64" s="19"/>
      <c r="B64" s="19"/>
      <c r="C64" s="19"/>
      <c r="D64" s="19"/>
      <c r="E64" s="19"/>
      <c r="F64" s="19"/>
      <c r="G64" s="20"/>
      <c r="H64" s="20"/>
      <c r="I64" s="19"/>
      <c r="J64" s="27"/>
      <c r="K64" s="20"/>
      <c r="L64" s="19"/>
      <c r="M64" s="20"/>
      <c r="N64" s="19"/>
    </row>
    <row r="65" spans="1:14" x14ac:dyDescent="0.25">
      <c r="A65" s="19"/>
      <c r="B65" s="19"/>
      <c r="C65" s="19"/>
      <c r="D65" s="19"/>
      <c r="E65" s="19"/>
      <c r="F65" s="19"/>
      <c r="G65" s="20"/>
      <c r="H65" s="20"/>
      <c r="I65" s="19"/>
      <c r="J65" s="27"/>
      <c r="K65" s="20"/>
      <c r="L65" s="19"/>
      <c r="M65" s="20"/>
      <c r="N65" s="19"/>
    </row>
    <row r="66" spans="1:14" x14ac:dyDescent="0.25">
      <c r="A66" s="19"/>
      <c r="B66" s="19"/>
      <c r="C66" s="19"/>
      <c r="D66" s="19"/>
      <c r="E66" s="19"/>
      <c r="F66" s="19"/>
      <c r="G66" s="20"/>
      <c r="H66" s="20"/>
      <c r="I66" s="19"/>
      <c r="J66" s="27"/>
      <c r="K66" s="20"/>
      <c r="L66" s="19"/>
      <c r="M66" s="20"/>
      <c r="N66" s="19"/>
    </row>
    <row r="67" spans="1:14" x14ac:dyDescent="0.25">
      <c r="A67" s="19"/>
      <c r="B67" s="19"/>
      <c r="C67" s="19"/>
      <c r="D67" s="19"/>
      <c r="E67" s="19"/>
      <c r="F67" s="19"/>
      <c r="G67" s="20"/>
      <c r="H67" s="20"/>
      <c r="I67" s="19"/>
      <c r="J67" s="27"/>
      <c r="K67" s="20"/>
      <c r="L67" s="19"/>
      <c r="M67" s="20"/>
      <c r="N67" s="19"/>
    </row>
    <row r="68" spans="1:14" x14ac:dyDescent="0.25">
      <c r="A68" s="19"/>
      <c r="B68" s="19"/>
      <c r="C68" s="19"/>
      <c r="D68" s="19"/>
      <c r="E68" s="19"/>
      <c r="F68" s="19"/>
      <c r="G68" s="20"/>
      <c r="H68" s="20"/>
      <c r="I68" s="19"/>
      <c r="J68" s="27"/>
      <c r="K68" s="20"/>
      <c r="L68" s="19"/>
      <c r="M68" s="20"/>
      <c r="N68" s="19"/>
    </row>
    <row r="69" spans="1:14" x14ac:dyDescent="0.25">
      <c r="A69" s="19"/>
      <c r="B69" s="19"/>
      <c r="C69" s="19"/>
      <c r="D69" s="19"/>
      <c r="E69" s="19"/>
      <c r="F69" s="19"/>
      <c r="G69" s="20"/>
      <c r="H69" s="20"/>
      <c r="I69" s="19"/>
      <c r="J69" s="27"/>
      <c r="K69" s="20"/>
      <c r="L69" s="19"/>
      <c r="M69" s="20"/>
      <c r="N69" s="19"/>
    </row>
    <row r="70" spans="1:14" x14ac:dyDescent="0.25">
      <c r="A70" s="19"/>
      <c r="B70" s="19"/>
      <c r="C70" s="19"/>
      <c r="D70" s="19"/>
      <c r="E70" s="19"/>
      <c r="F70" s="19"/>
      <c r="G70" s="20"/>
      <c r="H70" s="20"/>
      <c r="I70" s="19"/>
      <c r="J70" s="27"/>
      <c r="K70" s="20"/>
      <c r="L70" s="19"/>
      <c r="M70" s="20"/>
      <c r="N70" s="19"/>
    </row>
    <row r="71" spans="1:14" x14ac:dyDescent="0.25">
      <c r="A71" s="19"/>
      <c r="B71" s="19"/>
      <c r="C71" s="19"/>
      <c r="D71" s="19"/>
      <c r="E71" s="19"/>
      <c r="F71" s="19"/>
      <c r="G71" s="20"/>
      <c r="H71" s="20"/>
      <c r="I71" s="19"/>
      <c r="J71" s="27"/>
      <c r="K71" s="20"/>
      <c r="L71" s="19"/>
      <c r="M71" s="20"/>
      <c r="N71" s="19"/>
    </row>
    <row r="72" spans="1:14" x14ac:dyDescent="0.25">
      <c r="A72" s="19"/>
      <c r="B72" s="19"/>
      <c r="C72" s="19"/>
      <c r="D72" s="19"/>
      <c r="E72" s="19"/>
      <c r="F72" s="19"/>
      <c r="G72" s="20"/>
      <c r="H72" s="20"/>
      <c r="I72" s="19"/>
      <c r="J72" s="27"/>
      <c r="K72" s="20"/>
      <c r="L72" s="19"/>
      <c r="M72" s="20"/>
      <c r="N72" s="19"/>
    </row>
    <row r="73" spans="1:14" x14ac:dyDescent="0.25">
      <c r="A73" s="19"/>
      <c r="B73" s="19"/>
      <c r="C73" s="19"/>
      <c r="D73" s="19"/>
      <c r="E73" s="19"/>
      <c r="F73" s="19"/>
      <c r="G73" s="20"/>
      <c r="H73" s="20"/>
      <c r="I73" s="19"/>
      <c r="J73" s="27"/>
      <c r="K73" s="20"/>
      <c r="L73" s="19"/>
      <c r="M73" s="20"/>
      <c r="N73" s="19"/>
    </row>
    <row r="74" spans="1:14" x14ac:dyDescent="0.25">
      <c r="A74" s="19"/>
      <c r="B74" s="19"/>
      <c r="C74" s="19"/>
      <c r="D74" s="19"/>
      <c r="E74" s="19"/>
      <c r="F74" s="19"/>
      <c r="G74" s="20"/>
      <c r="H74" s="20"/>
      <c r="I74" s="19"/>
      <c r="J74" s="27"/>
      <c r="K74" s="20"/>
      <c r="L74" s="19"/>
      <c r="M74" s="20"/>
      <c r="N74" s="19"/>
    </row>
    <row r="75" spans="1:14" x14ac:dyDescent="0.25">
      <c r="A75" s="19"/>
      <c r="B75" s="19"/>
      <c r="C75" s="19"/>
      <c r="D75" s="19"/>
      <c r="E75" s="19"/>
      <c r="F75" s="19"/>
      <c r="G75" s="20"/>
      <c r="H75" s="20"/>
      <c r="I75" s="19"/>
      <c r="J75" s="27"/>
      <c r="K75" s="20"/>
      <c r="L75" s="19"/>
      <c r="M75" s="20"/>
      <c r="N75" s="19"/>
    </row>
    <row r="76" spans="1:14" x14ac:dyDescent="0.25">
      <c r="A76" s="19"/>
      <c r="B76" s="19"/>
      <c r="C76" s="19"/>
      <c r="D76" s="19"/>
      <c r="E76" s="19"/>
      <c r="F76" s="19"/>
      <c r="G76" s="20"/>
      <c r="H76" s="20"/>
      <c r="I76" s="19"/>
      <c r="J76" s="27"/>
      <c r="K76" s="20"/>
      <c r="L76" s="19"/>
      <c r="M76" s="20"/>
      <c r="N76" s="19"/>
    </row>
    <row r="77" spans="1:14" x14ac:dyDescent="0.25">
      <c r="A77" s="19"/>
      <c r="B77" s="19"/>
      <c r="C77" s="19"/>
      <c r="D77" s="19"/>
      <c r="E77" s="19"/>
      <c r="F77" s="19"/>
      <c r="G77" s="20"/>
      <c r="H77" s="20"/>
      <c r="I77" s="19"/>
      <c r="J77" s="27"/>
      <c r="K77" s="20"/>
      <c r="L77" s="19"/>
      <c r="M77" s="20"/>
      <c r="N77" s="19"/>
    </row>
    <row r="78" spans="1:14" x14ac:dyDescent="0.25">
      <c r="A78" s="19"/>
      <c r="B78" s="19"/>
      <c r="C78" s="19"/>
      <c r="D78" s="19"/>
      <c r="E78" s="19"/>
      <c r="F78" s="19"/>
      <c r="G78" s="20"/>
      <c r="H78" s="20"/>
      <c r="I78" s="19"/>
      <c r="J78" s="27"/>
      <c r="K78" s="20"/>
      <c r="L78" s="19"/>
      <c r="M78" s="20"/>
      <c r="N78" s="19"/>
    </row>
    <row r="79" spans="1:14" x14ac:dyDescent="0.25">
      <c r="A79" s="19"/>
      <c r="B79" s="19"/>
      <c r="C79" s="19"/>
      <c r="D79" s="19"/>
      <c r="E79" s="19"/>
      <c r="F79" s="19"/>
      <c r="G79" s="20"/>
      <c r="H79" s="20"/>
      <c r="I79" s="19"/>
      <c r="J79" s="27"/>
      <c r="K79" s="20"/>
      <c r="L79" s="19"/>
      <c r="M79" s="20"/>
      <c r="N79" s="19"/>
    </row>
    <row r="80" spans="1:14" x14ac:dyDescent="0.25">
      <c r="A80" s="19"/>
      <c r="B80" s="19"/>
      <c r="C80" s="19"/>
      <c r="D80" s="19"/>
      <c r="E80" s="19"/>
      <c r="F80" s="19"/>
      <c r="G80" s="20"/>
      <c r="H80" s="20"/>
      <c r="I80" s="19"/>
      <c r="J80" s="27"/>
      <c r="K80" s="20"/>
      <c r="L80" s="19"/>
      <c r="M80" s="20"/>
      <c r="N80" s="19"/>
    </row>
    <row r="81" spans="1:14" x14ac:dyDescent="0.25">
      <c r="A81" s="19"/>
      <c r="B81" s="19"/>
      <c r="C81" s="19"/>
      <c r="D81" s="19"/>
      <c r="E81" s="19"/>
      <c r="F81" s="19"/>
      <c r="G81" s="20"/>
      <c r="H81" s="20"/>
      <c r="I81" s="19"/>
      <c r="J81" s="27"/>
      <c r="K81" s="20"/>
      <c r="L81" s="19"/>
      <c r="M81" s="20"/>
      <c r="N81" s="19"/>
    </row>
    <row r="82" spans="1:14" x14ac:dyDescent="0.25">
      <c r="A82" s="19"/>
      <c r="B82" s="19"/>
      <c r="C82" s="19"/>
      <c r="D82" s="19"/>
      <c r="E82" s="19"/>
      <c r="F82" s="19"/>
      <c r="G82" s="20"/>
      <c r="H82" s="20"/>
      <c r="I82" s="19"/>
      <c r="J82" s="27"/>
      <c r="K82" s="20"/>
      <c r="L82" s="19"/>
      <c r="M82" s="20"/>
      <c r="N82" s="19"/>
    </row>
    <row r="83" spans="1:14" x14ac:dyDescent="0.25">
      <c r="A83" s="19"/>
      <c r="B83" s="19"/>
      <c r="C83" s="19"/>
      <c r="D83" s="19"/>
      <c r="E83" s="19"/>
      <c r="F83" s="19"/>
      <c r="G83" s="20"/>
      <c r="H83" s="20"/>
      <c r="I83" s="19"/>
      <c r="J83" s="27"/>
      <c r="K83" s="20"/>
      <c r="L83" s="19"/>
      <c r="M83" s="20"/>
      <c r="N83" s="19"/>
    </row>
    <row r="84" spans="1:14" x14ac:dyDescent="0.25">
      <c r="A84" s="19"/>
      <c r="B84" s="19"/>
      <c r="C84" s="19"/>
      <c r="D84" s="19"/>
      <c r="E84" s="19"/>
      <c r="F84" s="19"/>
      <c r="G84" s="20"/>
      <c r="H84" s="20"/>
      <c r="I84" s="19"/>
      <c r="J84" s="27"/>
      <c r="K84" s="20"/>
      <c r="L84" s="19"/>
      <c r="M84" s="20"/>
      <c r="N84" s="19"/>
    </row>
    <row r="85" spans="1:14" x14ac:dyDescent="0.25">
      <c r="A85" s="19"/>
      <c r="B85" s="19"/>
      <c r="C85" s="19"/>
      <c r="D85" s="19"/>
      <c r="E85" s="19"/>
      <c r="F85" s="19"/>
      <c r="G85" s="20"/>
      <c r="H85" s="20"/>
      <c r="I85" s="19"/>
      <c r="J85" s="27"/>
      <c r="K85" s="20"/>
      <c r="L85" s="19"/>
      <c r="M85" s="20"/>
      <c r="N85" s="19"/>
    </row>
    <row r="86" spans="1:14" x14ac:dyDescent="0.25">
      <c r="A86" s="19"/>
      <c r="B86" s="19"/>
      <c r="C86" s="19"/>
      <c r="D86" s="19"/>
      <c r="E86" s="19"/>
      <c r="F86" s="19"/>
      <c r="G86" s="20"/>
      <c r="H86" s="20"/>
      <c r="I86" s="19"/>
      <c r="J86" s="27"/>
      <c r="K86" s="20"/>
      <c r="L86" s="19"/>
      <c r="M86" s="20"/>
      <c r="N86" s="19"/>
    </row>
    <row r="87" spans="1:14" x14ac:dyDescent="0.25">
      <c r="A87" s="19"/>
      <c r="B87" s="19"/>
      <c r="C87" s="19"/>
      <c r="D87" s="19"/>
      <c r="E87" s="19"/>
      <c r="F87" s="19"/>
      <c r="G87" s="20"/>
      <c r="H87" s="20"/>
      <c r="I87" s="19"/>
      <c r="J87" s="27"/>
      <c r="K87" s="20"/>
      <c r="L87" s="19"/>
      <c r="M87" s="20"/>
      <c r="N87" s="19"/>
    </row>
    <row r="88" spans="1:14" x14ac:dyDescent="0.25">
      <c r="A88" s="19"/>
      <c r="B88" s="19"/>
      <c r="C88" s="19"/>
      <c r="D88" s="19"/>
      <c r="E88" s="19"/>
      <c r="F88" s="19"/>
      <c r="G88" s="20"/>
      <c r="H88" s="20"/>
      <c r="I88" s="19"/>
      <c r="J88" s="27"/>
      <c r="K88" s="20"/>
      <c r="L88" s="19"/>
      <c r="M88" s="20"/>
      <c r="N88" s="19"/>
    </row>
    <row r="89" spans="1:14" x14ac:dyDescent="0.25">
      <c r="A89" s="19"/>
      <c r="B89" s="19"/>
      <c r="C89" s="19"/>
      <c r="D89" s="19"/>
      <c r="E89" s="19"/>
      <c r="F89" s="19"/>
      <c r="G89" s="20"/>
      <c r="H89" s="20"/>
      <c r="I89" s="19"/>
      <c r="J89" s="27"/>
      <c r="K89" s="20"/>
      <c r="L89" s="19"/>
      <c r="M89" s="20"/>
      <c r="N89" s="19"/>
    </row>
    <row r="90" spans="1:14" x14ac:dyDescent="0.25">
      <c r="A90" s="19"/>
      <c r="B90" s="19"/>
      <c r="C90" s="19"/>
      <c r="D90" s="19"/>
      <c r="E90" s="19"/>
      <c r="F90" s="19"/>
      <c r="G90" s="20"/>
      <c r="H90" s="20"/>
      <c r="I90" s="19"/>
      <c r="J90" s="27"/>
      <c r="K90" s="20"/>
      <c r="L90" s="19"/>
      <c r="M90" s="20"/>
      <c r="N90" s="19"/>
    </row>
    <row r="91" spans="1:14" x14ac:dyDescent="0.25">
      <c r="A91" s="19"/>
      <c r="B91" s="19"/>
      <c r="C91" s="19"/>
      <c r="D91" s="19"/>
      <c r="E91" s="19"/>
      <c r="F91" s="19"/>
      <c r="G91" s="20"/>
      <c r="H91" s="20"/>
      <c r="I91" s="19"/>
      <c r="J91" s="27"/>
      <c r="K91" s="20"/>
      <c r="L91" s="19"/>
      <c r="M91" s="20"/>
      <c r="N91" s="19"/>
    </row>
    <row r="92" spans="1:14" x14ac:dyDescent="0.25">
      <c r="A92" s="19"/>
      <c r="B92" s="19"/>
      <c r="C92" s="19"/>
      <c r="D92" s="19"/>
      <c r="E92" s="19"/>
      <c r="F92" s="19"/>
      <c r="G92" s="20"/>
      <c r="H92" s="20"/>
      <c r="I92" s="19"/>
      <c r="J92" s="27"/>
      <c r="K92" s="20"/>
      <c r="L92" s="19"/>
      <c r="M92" s="20"/>
      <c r="N92" s="19"/>
    </row>
    <row r="93" spans="1:14" x14ac:dyDescent="0.25">
      <c r="A93" s="19"/>
      <c r="B93" s="19"/>
      <c r="C93" s="19"/>
      <c r="D93" s="19"/>
      <c r="E93" s="19"/>
      <c r="F93" s="19"/>
      <c r="G93" s="20"/>
      <c r="H93" s="20"/>
      <c r="I93" s="19"/>
      <c r="J93" s="27"/>
      <c r="K93" s="20"/>
      <c r="L93" s="19"/>
      <c r="M93" s="20"/>
      <c r="N93" s="19"/>
    </row>
    <row r="94" spans="1:14" x14ac:dyDescent="0.25">
      <c r="A94" s="19"/>
      <c r="B94" s="19"/>
      <c r="C94" s="19"/>
      <c r="D94" s="19"/>
      <c r="E94" s="19"/>
      <c r="F94" s="19"/>
      <c r="G94" s="20"/>
      <c r="H94" s="20"/>
      <c r="I94" s="19"/>
      <c r="J94" s="27"/>
      <c r="K94" s="20"/>
      <c r="L94" s="19"/>
      <c r="M94" s="20"/>
      <c r="N94" s="19"/>
    </row>
    <row r="95" spans="1:14" x14ac:dyDescent="0.25">
      <c r="A95" s="19"/>
      <c r="B95" s="19"/>
      <c r="C95" s="19"/>
      <c r="D95" s="19"/>
      <c r="E95" s="19"/>
      <c r="F95" s="19"/>
      <c r="G95" s="20"/>
      <c r="H95" s="20"/>
      <c r="I95" s="19"/>
      <c r="J95" s="27"/>
      <c r="K95" s="20"/>
      <c r="L95" s="19"/>
      <c r="M95" s="20"/>
      <c r="N95" s="19"/>
    </row>
    <row r="96" spans="1:14" x14ac:dyDescent="0.25">
      <c r="A96" s="19"/>
      <c r="B96" s="19"/>
      <c r="C96" s="19"/>
      <c r="D96" s="19"/>
      <c r="E96" s="19"/>
      <c r="F96" s="19"/>
      <c r="G96" s="20"/>
      <c r="H96" s="20"/>
      <c r="I96" s="19"/>
      <c r="J96" s="27"/>
      <c r="K96" s="20"/>
      <c r="L96" s="19"/>
      <c r="M96" s="20"/>
      <c r="N96" s="19"/>
    </row>
    <row r="97" spans="1:14" x14ac:dyDescent="0.25">
      <c r="A97" s="19"/>
      <c r="B97" s="19"/>
      <c r="C97" s="19"/>
      <c r="D97" s="19"/>
      <c r="E97" s="19"/>
      <c r="F97" s="19"/>
      <c r="G97" s="20"/>
      <c r="H97" s="20"/>
      <c r="I97" s="19"/>
      <c r="J97" s="27"/>
      <c r="K97" s="20"/>
      <c r="L97" s="19"/>
      <c r="M97" s="20"/>
      <c r="N97" s="19"/>
    </row>
    <row r="98" spans="1:14" x14ac:dyDescent="0.25">
      <c r="A98" s="19"/>
      <c r="B98" s="19"/>
      <c r="C98" s="19"/>
      <c r="D98" s="19"/>
      <c r="E98" s="19"/>
      <c r="F98" s="19"/>
      <c r="G98" s="20"/>
      <c r="H98" s="20"/>
      <c r="I98" s="19"/>
      <c r="J98" s="27"/>
      <c r="K98" s="20"/>
      <c r="L98" s="19"/>
      <c r="M98" s="20"/>
      <c r="N98" s="19"/>
    </row>
    <row r="99" spans="1:14" x14ac:dyDescent="0.25">
      <c r="A99" s="19"/>
      <c r="B99" s="19"/>
      <c r="C99" s="19"/>
      <c r="D99" s="19"/>
      <c r="E99" s="19"/>
      <c r="F99" s="19"/>
      <c r="G99" s="20"/>
      <c r="H99" s="20"/>
      <c r="I99" s="19"/>
      <c r="J99" s="27"/>
      <c r="K99" s="20"/>
      <c r="L99" s="19"/>
      <c r="M99" s="20"/>
      <c r="N99" s="19"/>
    </row>
    <row r="100" spans="1:14" x14ac:dyDescent="0.25">
      <c r="A100" s="19"/>
      <c r="B100" s="19"/>
      <c r="C100" s="19"/>
      <c r="D100" s="19"/>
      <c r="E100" s="19"/>
      <c r="F100" s="19"/>
      <c r="G100" s="20"/>
      <c r="H100" s="20"/>
      <c r="I100" s="19"/>
      <c r="J100" s="27"/>
      <c r="K100" s="20"/>
      <c r="L100" s="19"/>
      <c r="M100" s="20"/>
      <c r="N100" s="19"/>
    </row>
    <row r="101" spans="1:14" x14ac:dyDescent="0.25">
      <c r="A101" s="19"/>
      <c r="B101" s="19"/>
      <c r="C101" s="19"/>
      <c r="D101" s="19"/>
      <c r="E101" s="19"/>
      <c r="F101" s="19"/>
      <c r="G101" s="20"/>
      <c r="H101" s="20"/>
      <c r="I101" s="19"/>
      <c r="J101" s="27"/>
      <c r="K101" s="20"/>
      <c r="L101" s="19"/>
      <c r="M101" s="20"/>
      <c r="N101" s="19"/>
    </row>
    <row r="102" spans="1:14" x14ac:dyDescent="0.25">
      <c r="A102" s="19"/>
      <c r="B102" s="19"/>
      <c r="C102" s="19"/>
      <c r="D102" s="19"/>
      <c r="E102" s="19"/>
      <c r="F102" s="19"/>
      <c r="G102" s="20"/>
      <c r="H102" s="20"/>
      <c r="I102" s="19"/>
      <c r="J102" s="27"/>
      <c r="K102" s="20"/>
      <c r="L102" s="19"/>
      <c r="M102" s="20"/>
      <c r="N102" s="19"/>
    </row>
    <row r="103" spans="1:14" x14ac:dyDescent="0.25">
      <c r="A103" s="19"/>
      <c r="B103" s="19"/>
      <c r="C103" s="19"/>
      <c r="D103" s="19"/>
      <c r="E103" s="19"/>
      <c r="F103" s="19"/>
      <c r="G103" s="20"/>
      <c r="H103" s="20"/>
      <c r="I103" s="19"/>
      <c r="J103" s="27"/>
      <c r="K103" s="20"/>
      <c r="L103" s="19"/>
      <c r="M103" s="20"/>
      <c r="N103" s="19"/>
    </row>
    <row r="104" spans="1:14" x14ac:dyDescent="0.25">
      <c r="A104" s="19"/>
      <c r="B104" s="19"/>
      <c r="C104" s="19"/>
      <c r="D104" s="19"/>
      <c r="E104" s="19"/>
      <c r="F104" s="19"/>
      <c r="G104" s="20"/>
      <c r="H104" s="20"/>
      <c r="I104" s="19"/>
      <c r="J104" s="27"/>
      <c r="K104" s="20"/>
      <c r="L104" s="19"/>
      <c r="M104" s="20"/>
      <c r="N104" s="19"/>
    </row>
    <row r="105" spans="1:14" x14ac:dyDescent="0.25">
      <c r="A105" s="19"/>
      <c r="B105" s="19"/>
      <c r="C105" s="19"/>
      <c r="D105" s="19"/>
      <c r="E105" s="19"/>
      <c r="F105" s="19"/>
      <c r="G105" s="20"/>
      <c r="H105" s="20"/>
      <c r="I105" s="19"/>
      <c r="J105" s="27"/>
      <c r="K105" s="20"/>
      <c r="L105" s="19"/>
      <c r="M105" s="20"/>
      <c r="N105" s="19"/>
    </row>
    <row r="106" spans="1:14" x14ac:dyDescent="0.25">
      <c r="A106" s="19"/>
      <c r="B106" s="19"/>
      <c r="C106" s="19"/>
      <c r="D106" s="19"/>
      <c r="E106" s="19"/>
      <c r="F106" s="19"/>
      <c r="G106" s="20"/>
      <c r="H106" s="20"/>
      <c r="I106" s="19"/>
      <c r="J106" s="27"/>
      <c r="K106" s="20"/>
      <c r="L106" s="19"/>
      <c r="M106" s="20"/>
      <c r="N106" s="19"/>
    </row>
    <row r="107" spans="1:14" x14ac:dyDescent="0.25">
      <c r="A107" s="19"/>
      <c r="B107" s="19"/>
      <c r="C107" s="19"/>
      <c r="D107" s="19"/>
      <c r="E107" s="19"/>
      <c r="F107" s="19"/>
      <c r="G107" s="20"/>
      <c r="H107" s="20"/>
      <c r="I107" s="19"/>
      <c r="J107" s="27"/>
      <c r="K107" s="20"/>
      <c r="L107" s="19"/>
      <c r="M107" s="20"/>
      <c r="N107" s="19"/>
    </row>
    <row r="108" spans="1:14" x14ac:dyDescent="0.25">
      <c r="A108" s="19"/>
      <c r="B108" s="19"/>
      <c r="C108" s="19"/>
      <c r="D108" s="19"/>
      <c r="E108" s="19"/>
      <c r="F108" s="19"/>
      <c r="G108" s="20"/>
      <c r="H108" s="20"/>
      <c r="I108" s="19"/>
      <c r="J108" s="27"/>
      <c r="K108" s="20"/>
      <c r="L108" s="19"/>
      <c r="M108" s="20"/>
      <c r="N108" s="19"/>
    </row>
    <row r="109" spans="1:14" x14ac:dyDescent="0.25">
      <c r="A109" s="19"/>
      <c r="B109" s="19"/>
      <c r="C109" s="19"/>
      <c r="D109" s="19"/>
      <c r="E109" s="19"/>
      <c r="F109" s="19"/>
      <c r="G109" s="20"/>
      <c r="H109" s="20"/>
      <c r="I109" s="19"/>
      <c r="J109" s="27"/>
      <c r="K109" s="20"/>
      <c r="L109" s="19"/>
      <c r="M109" s="20"/>
      <c r="N109" s="19"/>
    </row>
    <row r="110" spans="1:14" x14ac:dyDescent="0.25">
      <c r="A110" s="19"/>
      <c r="B110" s="19"/>
      <c r="C110" s="19"/>
      <c r="D110" s="19"/>
      <c r="E110" s="19"/>
      <c r="F110" s="19"/>
      <c r="G110" s="20"/>
      <c r="H110" s="20"/>
      <c r="I110" s="19"/>
      <c r="J110" s="27"/>
      <c r="K110" s="20"/>
      <c r="L110" s="19"/>
      <c r="M110" s="20"/>
      <c r="N110" s="19"/>
    </row>
    <row r="111" spans="1:14" x14ac:dyDescent="0.25">
      <c r="A111" s="19"/>
      <c r="B111" s="19"/>
      <c r="C111" s="19"/>
      <c r="D111" s="19"/>
      <c r="E111" s="19"/>
      <c r="F111" s="19"/>
      <c r="G111" s="20"/>
      <c r="H111" s="20"/>
      <c r="I111" s="19"/>
      <c r="J111" s="27"/>
      <c r="K111" s="20"/>
      <c r="L111" s="19"/>
      <c r="M111" s="20"/>
      <c r="N111" s="19"/>
    </row>
    <row r="112" spans="1:14" x14ac:dyDescent="0.25">
      <c r="A112" s="19"/>
      <c r="B112" s="19"/>
      <c r="C112" s="19"/>
      <c r="D112" s="19"/>
      <c r="E112" s="19"/>
      <c r="F112" s="19"/>
      <c r="G112" s="20"/>
      <c r="H112" s="20"/>
      <c r="I112" s="19"/>
      <c r="J112" s="27"/>
      <c r="K112" s="20"/>
      <c r="L112" s="19"/>
      <c r="M112" s="20"/>
      <c r="N112" s="19"/>
    </row>
    <row r="113" spans="1:14" x14ac:dyDescent="0.25">
      <c r="A113" s="19"/>
      <c r="B113" s="19"/>
      <c r="C113" s="19"/>
      <c r="D113" s="19"/>
      <c r="E113" s="19"/>
      <c r="F113" s="19"/>
      <c r="G113" s="20"/>
      <c r="H113" s="20"/>
      <c r="I113" s="19"/>
      <c r="J113" s="27"/>
      <c r="K113" s="20"/>
      <c r="L113" s="19"/>
      <c r="M113" s="20"/>
      <c r="N113" s="19"/>
    </row>
    <row r="114" spans="1:14" x14ac:dyDescent="0.25">
      <c r="A114" s="19"/>
      <c r="B114" s="19"/>
      <c r="C114" s="19"/>
      <c r="D114" s="19"/>
      <c r="E114" s="19"/>
      <c r="F114" s="19"/>
      <c r="G114" s="20"/>
      <c r="H114" s="20"/>
      <c r="I114" s="19"/>
      <c r="J114" s="27"/>
      <c r="K114" s="20"/>
      <c r="L114" s="19"/>
      <c r="M114" s="20"/>
      <c r="N114" s="19"/>
    </row>
    <row r="115" spans="1:14" x14ac:dyDescent="0.25">
      <c r="A115" s="19"/>
      <c r="B115" s="19"/>
      <c r="C115" s="19"/>
      <c r="D115" s="19"/>
      <c r="E115" s="19"/>
      <c r="F115" s="19"/>
      <c r="G115" s="20"/>
      <c r="H115" s="20"/>
      <c r="I115" s="19"/>
      <c r="J115" s="27"/>
      <c r="K115" s="20"/>
      <c r="L115" s="19"/>
      <c r="M115" s="20"/>
      <c r="N115" s="19"/>
    </row>
    <row r="116" spans="1:14" x14ac:dyDescent="0.25">
      <c r="A116" s="19"/>
      <c r="B116" s="19"/>
      <c r="C116" s="19"/>
      <c r="D116" s="19"/>
      <c r="E116" s="19"/>
      <c r="F116" s="19"/>
      <c r="G116" s="20"/>
      <c r="H116" s="20"/>
      <c r="I116" s="19"/>
      <c r="J116" s="27"/>
      <c r="K116" s="20"/>
      <c r="L116" s="19"/>
      <c r="M116" s="20"/>
      <c r="N116" s="19"/>
    </row>
    <row r="117" spans="1:14" x14ac:dyDescent="0.25">
      <c r="A117" s="19"/>
      <c r="B117" s="19"/>
      <c r="C117" s="19"/>
      <c r="D117" s="19"/>
      <c r="E117" s="19"/>
      <c r="F117" s="19"/>
      <c r="G117" s="20"/>
      <c r="H117" s="20"/>
      <c r="I117" s="19"/>
      <c r="J117" s="27"/>
      <c r="K117" s="20"/>
      <c r="L117" s="19"/>
      <c r="M117" s="20"/>
      <c r="N117" s="19"/>
    </row>
    <row r="118" spans="1:14" x14ac:dyDescent="0.25">
      <c r="A118" s="19"/>
      <c r="B118" s="19"/>
      <c r="C118" s="19"/>
      <c r="D118" s="19"/>
      <c r="E118" s="19"/>
      <c r="F118" s="19"/>
      <c r="G118" s="20"/>
      <c r="H118" s="20"/>
      <c r="I118" s="19"/>
      <c r="J118" s="27"/>
      <c r="K118" s="20"/>
      <c r="L118" s="19"/>
      <c r="M118" s="20"/>
      <c r="N118" s="19"/>
    </row>
    <row r="119" spans="1:14" x14ac:dyDescent="0.25">
      <c r="A119" s="19"/>
      <c r="B119" s="19"/>
      <c r="C119" s="19"/>
      <c r="D119" s="19"/>
      <c r="E119" s="19"/>
      <c r="F119" s="19"/>
      <c r="G119" s="20"/>
      <c r="H119" s="20"/>
      <c r="I119" s="19"/>
      <c r="J119" s="27"/>
      <c r="K119" s="20"/>
      <c r="L119" s="19"/>
      <c r="M119" s="20"/>
      <c r="N119" s="19"/>
    </row>
    <row r="120" spans="1:14" x14ac:dyDescent="0.25">
      <c r="A120" s="19"/>
      <c r="B120" s="19"/>
      <c r="C120" s="19"/>
      <c r="D120" s="19"/>
      <c r="E120" s="19"/>
      <c r="F120" s="19"/>
      <c r="G120" s="20"/>
      <c r="H120" s="20"/>
      <c r="I120" s="19"/>
      <c r="J120" s="27"/>
      <c r="K120" s="20"/>
      <c r="L120" s="19"/>
      <c r="M120" s="20"/>
      <c r="N120" s="19"/>
    </row>
    <row r="121" spans="1:14" x14ac:dyDescent="0.25">
      <c r="A121" s="19"/>
      <c r="B121" s="19"/>
      <c r="C121" s="19"/>
      <c r="D121" s="19"/>
      <c r="E121" s="19"/>
      <c r="F121" s="19"/>
      <c r="G121" s="20"/>
      <c r="H121" s="20"/>
      <c r="I121" s="19"/>
      <c r="J121" s="27"/>
      <c r="K121" s="20"/>
      <c r="L121" s="19"/>
      <c r="M121" s="20"/>
      <c r="N121" s="19"/>
    </row>
    <row r="122" spans="1:14" x14ac:dyDescent="0.25">
      <c r="A122" s="19"/>
      <c r="B122" s="19"/>
      <c r="C122" s="19"/>
      <c r="D122" s="19"/>
      <c r="E122" s="19"/>
      <c r="F122" s="19"/>
      <c r="G122" s="20"/>
      <c r="H122" s="20"/>
      <c r="I122" s="19"/>
      <c r="J122" s="27"/>
      <c r="K122" s="20"/>
      <c r="L122" s="19"/>
      <c r="M122" s="20"/>
      <c r="N122" s="19"/>
    </row>
    <row r="123" spans="1:14" x14ac:dyDescent="0.25">
      <c r="A123" s="19"/>
      <c r="B123" s="19"/>
      <c r="C123" s="19"/>
      <c r="D123" s="19"/>
      <c r="E123" s="19"/>
      <c r="F123" s="19"/>
      <c r="G123" s="20"/>
      <c r="H123" s="20"/>
      <c r="I123" s="19"/>
      <c r="J123" s="27"/>
      <c r="K123" s="20"/>
      <c r="L123" s="19"/>
      <c r="M123" s="20"/>
      <c r="N123" s="19"/>
    </row>
    <row r="124" spans="1:14" x14ac:dyDescent="0.25">
      <c r="A124" s="19"/>
      <c r="B124" s="19"/>
      <c r="C124" s="19"/>
      <c r="D124" s="19"/>
      <c r="E124" s="19"/>
      <c r="F124" s="19"/>
      <c r="G124" s="20"/>
      <c r="H124" s="20"/>
      <c r="I124" s="19"/>
      <c r="J124" s="27"/>
      <c r="K124" s="20"/>
      <c r="L124" s="19"/>
      <c r="M124" s="20"/>
      <c r="N124" s="19"/>
    </row>
    <row r="125" spans="1:14" x14ac:dyDescent="0.25">
      <c r="A125" s="19"/>
      <c r="B125" s="19"/>
      <c r="C125" s="19"/>
      <c r="D125" s="19"/>
      <c r="E125" s="19"/>
      <c r="F125" s="19"/>
      <c r="G125" s="20"/>
      <c r="H125" s="20"/>
      <c r="I125" s="19"/>
      <c r="J125" s="27"/>
      <c r="K125" s="20"/>
      <c r="L125" s="19"/>
      <c r="M125" s="20"/>
      <c r="N125" s="19"/>
    </row>
    <row r="126" spans="1:14" x14ac:dyDescent="0.25">
      <c r="A126" s="19"/>
      <c r="B126" s="19"/>
      <c r="C126" s="19"/>
      <c r="D126" s="19"/>
      <c r="E126" s="19"/>
      <c r="F126" s="19"/>
      <c r="G126" s="20"/>
      <c r="H126" s="20"/>
      <c r="I126" s="19"/>
      <c r="J126" s="27"/>
      <c r="K126" s="20"/>
      <c r="L126" s="19"/>
      <c r="M126" s="20"/>
      <c r="N126" s="19"/>
    </row>
    <row r="127" spans="1:14" x14ac:dyDescent="0.25">
      <c r="A127" s="19"/>
      <c r="B127" s="19"/>
      <c r="C127" s="19"/>
      <c r="D127" s="19"/>
      <c r="E127" s="19"/>
      <c r="F127" s="19"/>
      <c r="G127" s="20"/>
      <c r="H127" s="20"/>
      <c r="I127" s="19"/>
      <c r="J127" s="27"/>
      <c r="K127" s="20"/>
      <c r="L127" s="19"/>
      <c r="M127" s="20"/>
      <c r="N127" s="19"/>
    </row>
    <row r="128" spans="1:14" x14ac:dyDescent="0.25">
      <c r="A128" s="19"/>
      <c r="B128" s="19"/>
      <c r="C128" s="19"/>
      <c r="D128" s="19"/>
      <c r="E128" s="19"/>
      <c r="F128" s="19"/>
      <c r="G128" s="20"/>
      <c r="H128" s="20"/>
      <c r="I128" s="19"/>
      <c r="J128" s="27"/>
      <c r="K128" s="20"/>
      <c r="L128" s="19"/>
      <c r="M128" s="20"/>
      <c r="N128" s="19"/>
    </row>
    <row r="129" spans="1:14" x14ac:dyDescent="0.25">
      <c r="A129" s="19"/>
      <c r="B129" s="19"/>
      <c r="C129" s="19"/>
      <c r="D129" s="19"/>
      <c r="E129" s="19"/>
      <c r="F129" s="19"/>
      <c r="G129" s="20"/>
      <c r="H129" s="20"/>
      <c r="I129" s="19"/>
      <c r="J129" s="27"/>
      <c r="K129" s="20"/>
      <c r="L129" s="19"/>
      <c r="M129" s="20"/>
      <c r="N129" s="19"/>
    </row>
    <row r="130" spans="1:14" x14ac:dyDescent="0.25">
      <c r="A130" s="19"/>
      <c r="B130" s="19"/>
      <c r="C130" s="19"/>
      <c r="D130" s="19"/>
      <c r="E130" s="19"/>
      <c r="F130" s="19"/>
      <c r="G130" s="20"/>
      <c r="H130" s="20"/>
      <c r="I130" s="19"/>
      <c r="J130" s="27"/>
      <c r="K130" s="20"/>
      <c r="L130" s="19"/>
      <c r="M130" s="20"/>
      <c r="N130" s="19"/>
    </row>
    <row r="131" spans="1:14" x14ac:dyDescent="0.25">
      <c r="A131" s="19"/>
      <c r="B131" s="19"/>
      <c r="C131" s="19"/>
      <c r="D131" s="19"/>
      <c r="E131" s="19"/>
      <c r="F131" s="19"/>
      <c r="G131" s="20"/>
      <c r="H131" s="20"/>
      <c r="I131" s="19"/>
      <c r="J131" s="27"/>
      <c r="K131" s="20"/>
      <c r="L131" s="19"/>
      <c r="M131" s="20"/>
      <c r="N131" s="19"/>
    </row>
    <row r="132" spans="1:14" x14ac:dyDescent="0.25">
      <c r="A132" s="19"/>
      <c r="B132" s="19"/>
      <c r="C132" s="19"/>
      <c r="D132" s="19"/>
      <c r="E132" s="19"/>
      <c r="F132" s="19"/>
      <c r="G132" s="20"/>
      <c r="H132" s="20"/>
      <c r="I132" s="19"/>
      <c r="J132" s="27"/>
      <c r="K132" s="20"/>
      <c r="L132" s="19"/>
      <c r="M132" s="20"/>
      <c r="N132" s="19"/>
    </row>
    <row r="133" spans="1:14" x14ac:dyDescent="0.25">
      <c r="A133" s="19"/>
      <c r="B133" s="19"/>
      <c r="C133" s="19"/>
      <c r="D133" s="19"/>
      <c r="E133" s="19"/>
      <c r="F133" s="19"/>
      <c r="G133" s="20"/>
      <c r="H133" s="20"/>
      <c r="I133" s="19"/>
      <c r="J133" s="27"/>
      <c r="K133" s="20"/>
      <c r="L133" s="19"/>
      <c r="M133" s="20"/>
      <c r="N133" s="19"/>
    </row>
    <row r="134" spans="1:14" x14ac:dyDescent="0.25">
      <c r="A134" s="19"/>
      <c r="B134" s="19"/>
      <c r="C134" s="19"/>
      <c r="D134" s="19"/>
      <c r="E134" s="19"/>
      <c r="F134" s="19"/>
      <c r="G134" s="20"/>
      <c r="H134" s="20"/>
      <c r="I134" s="19"/>
      <c r="J134" s="27"/>
      <c r="K134" s="20"/>
      <c r="L134" s="19"/>
      <c r="M134" s="20"/>
      <c r="N134" s="19"/>
    </row>
    <row r="135" spans="1:14" x14ac:dyDescent="0.25">
      <c r="A135" s="19"/>
      <c r="B135" s="19"/>
      <c r="C135" s="19"/>
      <c r="D135" s="19"/>
      <c r="E135" s="19"/>
      <c r="F135" s="19"/>
      <c r="G135" s="20"/>
      <c r="H135" s="20"/>
      <c r="I135" s="19"/>
      <c r="J135" s="27"/>
      <c r="K135" s="20"/>
      <c r="L135" s="19"/>
      <c r="M135" s="20"/>
      <c r="N135" s="19"/>
    </row>
    <row r="136" spans="1:14" x14ac:dyDescent="0.25">
      <c r="A136" s="19"/>
      <c r="B136" s="19"/>
      <c r="C136" s="19"/>
      <c r="D136" s="19"/>
      <c r="E136" s="19"/>
      <c r="F136" s="19"/>
      <c r="G136" s="20"/>
      <c r="H136" s="20"/>
      <c r="I136" s="19"/>
      <c r="J136" s="27"/>
      <c r="K136" s="20"/>
      <c r="L136" s="19"/>
      <c r="M136" s="20"/>
      <c r="N136" s="19"/>
    </row>
    <row r="137" spans="1:14" x14ac:dyDescent="0.25">
      <c r="A137" s="19"/>
      <c r="B137" s="19"/>
      <c r="C137" s="19"/>
      <c r="D137" s="19"/>
      <c r="E137" s="19"/>
      <c r="F137" s="19"/>
      <c r="G137" s="20"/>
      <c r="H137" s="20"/>
      <c r="I137" s="19"/>
      <c r="J137" s="27"/>
      <c r="K137" s="20"/>
      <c r="L137" s="19"/>
      <c r="M137" s="20"/>
      <c r="N137" s="19"/>
    </row>
    <row r="138" spans="1:14" x14ac:dyDescent="0.25">
      <c r="A138" s="19"/>
      <c r="B138" s="19"/>
      <c r="C138" s="19"/>
      <c r="D138" s="19"/>
      <c r="E138" s="19"/>
      <c r="F138" s="19"/>
      <c r="G138" s="20"/>
      <c r="H138" s="20"/>
      <c r="I138" s="19"/>
      <c r="J138" s="27"/>
      <c r="K138" s="20"/>
      <c r="L138" s="19"/>
      <c r="M138" s="20"/>
      <c r="N138" s="19"/>
    </row>
    <row r="139" spans="1:14" x14ac:dyDescent="0.25">
      <c r="A139" s="19"/>
      <c r="B139" s="19"/>
      <c r="C139" s="19"/>
      <c r="D139" s="19"/>
      <c r="E139" s="19"/>
      <c r="F139" s="19"/>
      <c r="G139" s="20"/>
      <c r="H139" s="20"/>
      <c r="I139" s="19"/>
      <c r="J139" s="27"/>
      <c r="K139" s="20"/>
      <c r="L139" s="19"/>
      <c r="M139" s="20"/>
      <c r="N139" s="19"/>
    </row>
    <row r="140" spans="1:14" x14ac:dyDescent="0.25">
      <c r="A140" s="19"/>
      <c r="B140" s="19"/>
      <c r="C140" s="19"/>
      <c r="D140" s="19"/>
      <c r="E140" s="19"/>
      <c r="F140" s="19"/>
      <c r="G140" s="20"/>
      <c r="H140" s="20"/>
      <c r="I140" s="19"/>
      <c r="J140" s="27"/>
      <c r="K140" s="20"/>
      <c r="L140" s="19"/>
      <c r="M140" s="20"/>
      <c r="N140" s="19"/>
    </row>
    <row r="141" spans="1:14" x14ac:dyDescent="0.25">
      <c r="A141" s="19"/>
      <c r="B141" s="19"/>
      <c r="C141" s="19"/>
      <c r="D141" s="19"/>
      <c r="E141" s="19"/>
      <c r="F141" s="19"/>
      <c r="G141" s="20"/>
      <c r="H141" s="20"/>
      <c r="I141" s="19"/>
      <c r="J141" s="27"/>
      <c r="K141" s="20"/>
      <c r="L141" s="19"/>
      <c r="M141" s="20"/>
      <c r="N141" s="19"/>
    </row>
    <row r="142" spans="1:14" x14ac:dyDescent="0.25">
      <c r="A142" s="19"/>
      <c r="B142" s="19"/>
      <c r="C142" s="19"/>
      <c r="D142" s="19"/>
      <c r="E142" s="19"/>
      <c r="F142" s="19"/>
      <c r="G142" s="20"/>
      <c r="H142" s="20"/>
      <c r="I142" s="19"/>
      <c r="J142" s="27"/>
      <c r="K142" s="20"/>
      <c r="L142" s="19"/>
      <c r="M142" s="20"/>
      <c r="N142" s="19"/>
    </row>
    <row r="143" spans="1:14" x14ac:dyDescent="0.25">
      <c r="A143" s="19"/>
      <c r="B143" s="19"/>
      <c r="C143" s="19"/>
      <c r="D143" s="19"/>
      <c r="E143" s="19"/>
      <c r="F143" s="19"/>
      <c r="G143" s="20"/>
      <c r="H143" s="20"/>
      <c r="I143" s="19"/>
      <c r="J143" s="27"/>
      <c r="K143" s="20"/>
      <c r="L143" s="19"/>
      <c r="M143" s="20"/>
      <c r="N143" s="19"/>
    </row>
    <row r="144" spans="1:14" x14ac:dyDescent="0.25">
      <c r="A144" s="19"/>
      <c r="B144" s="19"/>
      <c r="C144" s="19"/>
      <c r="D144" s="19"/>
      <c r="E144" s="19"/>
      <c r="F144" s="19"/>
      <c r="G144" s="20"/>
      <c r="H144" s="20"/>
      <c r="I144" s="19"/>
      <c r="J144" s="27"/>
      <c r="K144" s="20"/>
      <c r="L144" s="19"/>
      <c r="M144" s="20"/>
      <c r="N144" s="19"/>
    </row>
    <row r="145" spans="1:14" x14ac:dyDescent="0.25">
      <c r="A145" s="19"/>
      <c r="B145" s="19"/>
      <c r="C145" s="19"/>
      <c r="D145" s="19"/>
      <c r="E145" s="19"/>
      <c r="F145" s="19"/>
      <c r="G145" s="20"/>
      <c r="H145" s="20"/>
      <c r="I145" s="19"/>
      <c r="J145" s="27"/>
      <c r="K145" s="20"/>
      <c r="L145" s="19"/>
      <c r="M145" s="20"/>
      <c r="N145" s="19"/>
    </row>
    <row r="146" spans="1:14" x14ac:dyDescent="0.25">
      <c r="A146" s="19"/>
      <c r="B146" s="19"/>
      <c r="C146" s="19"/>
      <c r="D146" s="19"/>
      <c r="E146" s="19"/>
      <c r="F146" s="19"/>
      <c r="G146" s="20"/>
      <c r="H146" s="20"/>
      <c r="I146" s="19"/>
      <c r="J146" s="27"/>
      <c r="K146" s="20"/>
      <c r="L146" s="19"/>
      <c r="M146" s="20"/>
      <c r="N146" s="19"/>
    </row>
    <row r="147" spans="1:14" x14ac:dyDescent="0.25">
      <c r="A147" s="19"/>
      <c r="B147" s="19"/>
      <c r="C147" s="19"/>
      <c r="D147" s="19"/>
      <c r="E147" s="19"/>
      <c r="F147" s="19"/>
      <c r="G147" s="20"/>
      <c r="H147" s="20"/>
      <c r="I147" s="19"/>
      <c r="J147" s="27"/>
      <c r="K147" s="20"/>
      <c r="L147" s="19"/>
      <c r="M147" s="20"/>
      <c r="N147" s="19"/>
    </row>
    <row r="148" spans="1:14" x14ac:dyDescent="0.25">
      <c r="A148" s="19"/>
      <c r="B148" s="19"/>
      <c r="C148" s="19"/>
      <c r="D148" s="19"/>
      <c r="E148" s="19"/>
      <c r="F148" s="19"/>
      <c r="G148" s="20"/>
      <c r="H148" s="20"/>
      <c r="I148" s="19"/>
      <c r="J148" s="27"/>
      <c r="K148" s="20"/>
      <c r="L148" s="19"/>
      <c r="M148" s="20"/>
      <c r="N148" s="19"/>
    </row>
    <row r="149" spans="1:14" x14ac:dyDescent="0.25">
      <c r="A149" s="19"/>
      <c r="B149" s="19"/>
      <c r="C149" s="19"/>
      <c r="D149" s="19"/>
      <c r="E149" s="19"/>
      <c r="F149" s="19"/>
      <c r="G149" s="20"/>
      <c r="H149" s="20"/>
      <c r="I149" s="19"/>
      <c r="J149" s="27"/>
      <c r="K149" s="20"/>
      <c r="L149" s="19"/>
      <c r="M149" s="20"/>
      <c r="N149" s="19"/>
    </row>
    <row r="150" spans="1:14" x14ac:dyDescent="0.25">
      <c r="A150" s="19"/>
      <c r="B150" s="19"/>
      <c r="C150" s="19"/>
      <c r="D150" s="19"/>
      <c r="E150" s="19"/>
      <c r="F150" s="19"/>
      <c r="G150" s="20"/>
      <c r="H150" s="20"/>
      <c r="I150" s="19"/>
      <c r="J150" s="27"/>
      <c r="K150" s="20"/>
      <c r="L150" s="19"/>
      <c r="M150" s="20"/>
      <c r="N150" s="19"/>
    </row>
    <row r="151" spans="1:14" x14ac:dyDescent="0.25">
      <c r="A151" s="19"/>
      <c r="B151" s="19"/>
      <c r="C151" s="19"/>
      <c r="D151" s="19"/>
      <c r="E151" s="19"/>
      <c r="F151" s="19"/>
      <c r="G151" s="20"/>
      <c r="H151" s="20"/>
      <c r="I151" s="19"/>
      <c r="J151" s="27"/>
      <c r="K151" s="20"/>
      <c r="L151" s="19"/>
      <c r="M151" s="20"/>
      <c r="N151" s="19"/>
    </row>
    <row r="152" spans="1:14" x14ac:dyDescent="0.25">
      <c r="A152" s="19"/>
      <c r="B152" s="19"/>
      <c r="C152" s="19"/>
      <c r="D152" s="19"/>
      <c r="E152" s="19"/>
      <c r="F152" s="19"/>
      <c r="G152" s="20"/>
      <c r="H152" s="20"/>
      <c r="I152" s="19"/>
      <c r="J152" s="27"/>
      <c r="K152" s="20"/>
      <c r="L152" s="19"/>
      <c r="M152" s="20"/>
      <c r="N152" s="19"/>
    </row>
    <row r="153" spans="1:14" x14ac:dyDescent="0.25">
      <c r="A153" s="19"/>
      <c r="B153" s="19"/>
      <c r="C153" s="19"/>
      <c r="D153" s="19"/>
      <c r="E153" s="19"/>
      <c r="F153" s="19"/>
      <c r="G153" s="20"/>
      <c r="H153" s="20"/>
      <c r="I153" s="19"/>
      <c r="J153" s="27"/>
      <c r="K153" s="20"/>
      <c r="L153" s="19"/>
      <c r="M153" s="20"/>
      <c r="N153" s="19"/>
    </row>
    <row r="154" spans="1:14" x14ac:dyDescent="0.25">
      <c r="A154" s="19"/>
      <c r="B154" s="19"/>
      <c r="C154" s="19"/>
      <c r="D154" s="19"/>
      <c r="E154" s="19"/>
      <c r="F154" s="19"/>
      <c r="G154" s="20"/>
      <c r="H154" s="20"/>
      <c r="I154" s="19"/>
      <c r="J154" s="27"/>
      <c r="K154" s="20"/>
      <c r="L154" s="19"/>
      <c r="M154" s="20"/>
      <c r="N154" s="19"/>
    </row>
    <row r="155" spans="1:14" x14ac:dyDescent="0.25">
      <c r="A155" s="19"/>
      <c r="B155" s="19"/>
      <c r="C155" s="19"/>
      <c r="D155" s="19"/>
      <c r="E155" s="19"/>
      <c r="F155" s="19"/>
      <c r="G155" s="20"/>
      <c r="H155" s="20"/>
      <c r="I155" s="19"/>
      <c r="J155" s="27"/>
      <c r="K155" s="20"/>
      <c r="L155" s="19"/>
      <c r="M155" s="20"/>
      <c r="N155" s="19"/>
    </row>
    <row r="156" spans="1:14" x14ac:dyDescent="0.25">
      <c r="A156" s="19"/>
      <c r="B156" s="19"/>
      <c r="C156" s="19"/>
      <c r="D156" s="19"/>
      <c r="E156" s="19"/>
      <c r="F156" s="19"/>
      <c r="G156" s="20"/>
      <c r="H156" s="20"/>
      <c r="I156" s="19"/>
      <c r="J156" s="27"/>
      <c r="K156" s="20"/>
      <c r="L156" s="19"/>
      <c r="M156" s="20"/>
      <c r="N156" s="19"/>
    </row>
    <row r="157" spans="1:14" x14ac:dyDescent="0.25">
      <c r="A157" s="19"/>
      <c r="B157" s="19"/>
      <c r="C157" s="19"/>
      <c r="D157" s="19"/>
      <c r="E157" s="19"/>
      <c r="F157" s="19"/>
      <c r="G157" s="20"/>
      <c r="H157" s="20"/>
      <c r="I157" s="19"/>
      <c r="J157" s="27"/>
      <c r="K157" s="20"/>
      <c r="L157" s="19"/>
      <c r="M157" s="20"/>
      <c r="N157" s="19"/>
    </row>
    <row r="158" spans="1:14" x14ac:dyDescent="0.25">
      <c r="A158" s="19"/>
      <c r="B158" s="19"/>
      <c r="C158" s="19"/>
      <c r="D158" s="19"/>
      <c r="E158" s="19"/>
      <c r="F158" s="19"/>
      <c r="G158" s="20"/>
      <c r="H158" s="20"/>
      <c r="I158" s="19"/>
      <c r="J158" s="27"/>
      <c r="K158" s="20"/>
      <c r="L158" s="19"/>
      <c r="M158" s="20"/>
      <c r="N158" s="19"/>
    </row>
    <row r="159" spans="1:14" x14ac:dyDescent="0.25">
      <c r="A159" s="19"/>
      <c r="B159" s="19"/>
      <c r="C159" s="19"/>
      <c r="D159" s="19"/>
      <c r="E159" s="19"/>
      <c r="F159" s="19"/>
      <c r="G159" s="20"/>
      <c r="H159" s="20"/>
      <c r="I159" s="19"/>
      <c r="J159" s="27"/>
      <c r="K159" s="20"/>
      <c r="L159" s="19"/>
      <c r="M159" s="20"/>
      <c r="N159" s="19"/>
    </row>
    <row r="160" spans="1:14" x14ac:dyDescent="0.25">
      <c r="A160" s="19"/>
      <c r="B160" s="19"/>
      <c r="C160" s="19"/>
      <c r="D160" s="19"/>
      <c r="E160" s="19"/>
      <c r="F160" s="19"/>
      <c r="G160" s="20"/>
      <c r="H160" s="20"/>
      <c r="I160" s="19"/>
      <c r="J160" s="27"/>
      <c r="K160" s="20"/>
      <c r="L160" s="19"/>
      <c r="M160" s="20"/>
      <c r="N160" s="19"/>
    </row>
    <row r="161" spans="1:14" x14ac:dyDescent="0.25">
      <c r="A161" s="19"/>
      <c r="B161" s="19"/>
      <c r="C161" s="19"/>
      <c r="D161" s="19"/>
      <c r="E161" s="19"/>
      <c r="F161" s="19"/>
      <c r="G161" s="20"/>
      <c r="H161" s="20"/>
      <c r="I161" s="19"/>
      <c r="J161" s="27"/>
      <c r="K161" s="20"/>
      <c r="L161" s="19"/>
      <c r="M161" s="20"/>
      <c r="N161" s="19"/>
    </row>
    <row r="162" spans="1:14" x14ac:dyDescent="0.25">
      <c r="A162" s="19"/>
      <c r="B162" s="19"/>
      <c r="C162" s="19"/>
      <c r="D162" s="19"/>
      <c r="E162" s="19"/>
      <c r="F162" s="19"/>
      <c r="G162" s="20"/>
      <c r="H162" s="20"/>
      <c r="I162" s="19"/>
      <c r="J162" s="27"/>
      <c r="K162" s="20"/>
      <c r="L162" s="19"/>
      <c r="M162" s="20"/>
      <c r="N162" s="19"/>
    </row>
    <row r="163" spans="1:14" x14ac:dyDescent="0.25">
      <c r="A163" s="19"/>
      <c r="B163" s="19"/>
      <c r="C163" s="19"/>
      <c r="D163" s="19"/>
      <c r="E163" s="19"/>
      <c r="F163" s="19"/>
      <c r="G163" s="20"/>
      <c r="H163" s="20"/>
      <c r="I163" s="19"/>
      <c r="J163" s="27"/>
      <c r="K163" s="20"/>
      <c r="L163" s="19"/>
      <c r="M163" s="20"/>
      <c r="N163" s="19"/>
    </row>
    <row r="164" spans="1:14" x14ac:dyDescent="0.25">
      <c r="A164" s="19"/>
      <c r="B164" s="19"/>
      <c r="C164" s="19"/>
      <c r="D164" s="19"/>
      <c r="E164" s="19"/>
      <c r="F164" s="19"/>
      <c r="G164" s="20"/>
      <c r="H164" s="20"/>
      <c r="I164" s="19"/>
      <c r="J164" s="27"/>
      <c r="K164" s="20"/>
      <c r="L164" s="19"/>
      <c r="M164" s="20"/>
      <c r="N164" s="19"/>
    </row>
    <row r="165" spans="1:14" x14ac:dyDescent="0.25">
      <c r="A165" s="19"/>
      <c r="B165" s="19"/>
      <c r="C165" s="19"/>
      <c r="D165" s="19"/>
      <c r="E165" s="19"/>
      <c r="F165" s="19"/>
      <c r="G165" s="20"/>
      <c r="H165" s="20"/>
      <c r="I165" s="19"/>
      <c r="J165" s="27"/>
      <c r="K165" s="20"/>
      <c r="L165" s="19"/>
      <c r="M165" s="20"/>
      <c r="N165" s="19"/>
    </row>
    <row r="166" spans="1:14" x14ac:dyDescent="0.25">
      <c r="A166" s="19"/>
      <c r="B166" s="19"/>
      <c r="C166" s="19"/>
      <c r="D166" s="19"/>
      <c r="E166" s="19"/>
      <c r="F166" s="19"/>
      <c r="G166" s="20"/>
      <c r="H166" s="20"/>
      <c r="I166" s="19"/>
      <c r="J166" s="27"/>
      <c r="K166" s="20"/>
      <c r="L166" s="19"/>
      <c r="M166" s="20"/>
      <c r="N166" s="19"/>
    </row>
    <row r="167" spans="1:14" x14ac:dyDescent="0.25">
      <c r="A167" s="19"/>
      <c r="B167" s="19"/>
      <c r="C167" s="19"/>
      <c r="D167" s="19"/>
      <c r="E167" s="19"/>
      <c r="F167" s="19"/>
      <c r="G167" s="20"/>
      <c r="H167" s="20"/>
      <c r="I167" s="19"/>
      <c r="J167" s="27"/>
      <c r="K167" s="20"/>
      <c r="L167" s="19"/>
      <c r="M167" s="20"/>
      <c r="N167" s="19"/>
    </row>
    <row r="168" spans="1:14" x14ac:dyDescent="0.25">
      <c r="A168" s="19"/>
      <c r="B168" s="19"/>
      <c r="C168" s="19"/>
      <c r="D168" s="19"/>
      <c r="E168" s="19"/>
      <c r="F168" s="19"/>
      <c r="G168" s="20"/>
      <c r="H168" s="20"/>
      <c r="I168" s="19"/>
      <c r="J168" s="27"/>
      <c r="K168" s="20"/>
      <c r="L168" s="19"/>
      <c r="M168" s="20"/>
      <c r="N168" s="19"/>
    </row>
    <row r="169" spans="1:14" x14ac:dyDescent="0.25">
      <c r="A169" s="19"/>
      <c r="B169" s="19"/>
      <c r="C169" s="19"/>
      <c r="D169" s="19"/>
      <c r="E169" s="19"/>
      <c r="F169" s="19"/>
      <c r="G169" s="20"/>
      <c r="H169" s="20"/>
      <c r="I169" s="19"/>
      <c r="J169" s="27"/>
      <c r="K169" s="20"/>
      <c r="L169" s="19"/>
      <c r="M169" s="20"/>
      <c r="N169" s="19"/>
    </row>
    <row r="170" spans="1:14" x14ac:dyDescent="0.25">
      <c r="A170" s="19"/>
      <c r="B170" s="19"/>
      <c r="C170" s="19"/>
      <c r="D170" s="19"/>
      <c r="E170" s="19"/>
      <c r="F170" s="19"/>
      <c r="G170" s="20"/>
      <c r="H170" s="20"/>
      <c r="I170" s="19"/>
      <c r="J170" s="27"/>
      <c r="K170" s="20"/>
      <c r="L170" s="19"/>
      <c r="M170" s="20"/>
      <c r="N170" s="19"/>
    </row>
    <row r="171" spans="1:14" x14ac:dyDescent="0.25">
      <c r="A171" s="19"/>
      <c r="B171" s="19"/>
      <c r="C171" s="19"/>
      <c r="D171" s="19"/>
      <c r="E171" s="19"/>
      <c r="F171" s="19"/>
      <c r="G171" s="20"/>
      <c r="H171" s="20"/>
      <c r="I171" s="19"/>
      <c r="J171" s="27"/>
      <c r="K171" s="20"/>
      <c r="L171" s="19"/>
      <c r="M171" s="20"/>
      <c r="N171" s="19"/>
    </row>
    <row r="172" spans="1:14" x14ac:dyDescent="0.25">
      <c r="A172" s="19"/>
      <c r="B172" s="19"/>
      <c r="C172" s="19"/>
      <c r="D172" s="19"/>
      <c r="E172" s="19"/>
      <c r="F172" s="19"/>
      <c r="G172" s="20"/>
      <c r="H172" s="20"/>
      <c r="I172" s="19"/>
      <c r="J172" s="27"/>
      <c r="K172" s="20"/>
      <c r="L172" s="19"/>
      <c r="M172" s="20"/>
      <c r="N172" s="19"/>
    </row>
    <row r="173" spans="1:14" x14ac:dyDescent="0.25">
      <c r="A173" s="19"/>
      <c r="B173" s="19"/>
      <c r="C173" s="19"/>
      <c r="D173" s="19"/>
      <c r="E173" s="19"/>
      <c r="F173" s="19"/>
      <c r="G173" s="20"/>
      <c r="H173" s="20"/>
      <c r="I173" s="19"/>
      <c r="J173" s="27"/>
      <c r="K173" s="20"/>
      <c r="L173" s="19"/>
      <c r="M173" s="20"/>
      <c r="N173" s="19"/>
    </row>
    <row r="174" spans="1:14" x14ac:dyDescent="0.25">
      <c r="A174" s="19"/>
      <c r="B174" s="19"/>
      <c r="C174" s="19"/>
      <c r="D174" s="19"/>
      <c r="E174" s="19"/>
      <c r="F174" s="19"/>
      <c r="G174" s="20"/>
      <c r="H174" s="20"/>
      <c r="I174" s="19"/>
      <c r="J174" s="27"/>
      <c r="K174" s="20"/>
      <c r="L174" s="19"/>
      <c r="M174" s="20"/>
      <c r="N174" s="19"/>
    </row>
    <row r="175" spans="1:14" x14ac:dyDescent="0.25">
      <c r="A175" s="19"/>
      <c r="B175" s="19"/>
      <c r="C175" s="19"/>
      <c r="D175" s="19"/>
      <c r="E175" s="19"/>
      <c r="F175" s="19"/>
      <c r="G175" s="20"/>
      <c r="H175" s="20"/>
      <c r="I175" s="19"/>
      <c r="J175" s="27"/>
      <c r="K175" s="20"/>
      <c r="L175" s="19"/>
      <c r="M175" s="20"/>
      <c r="N175" s="19"/>
    </row>
    <row r="176" spans="1:14" x14ac:dyDescent="0.25">
      <c r="A176" s="19"/>
      <c r="B176" s="19"/>
      <c r="C176" s="19"/>
      <c r="D176" s="19"/>
      <c r="E176" s="19"/>
      <c r="F176" s="19"/>
      <c r="G176" s="20"/>
      <c r="H176" s="20"/>
      <c r="I176" s="19"/>
      <c r="J176" s="27"/>
      <c r="K176" s="20"/>
      <c r="L176" s="19"/>
      <c r="M176" s="20"/>
      <c r="N176" s="19"/>
    </row>
    <row r="177" spans="1:14" x14ac:dyDescent="0.25">
      <c r="A177" s="19"/>
      <c r="B177" s="19"/>
      <c r="C177" s="19"/>
      <c r="D177" s="19"/>
      <c r="E177" s="19"/>
      <c r="F177" s="19"/>
      <c r="G177" s="20"/>
      <c r="H177" s="20"/>
      <c r="I177" s="19"/>
      <c r="J177" s="27"/>
      <c r="K177" s="20"/>
      <c r="L177" s="19"/>
      <c r="M177" s="20"/>
      <c r="N177" s="19"/>
    </row>
    <row r="178" spans="1:14" x14ac:dyDescent="0.25">
      <c r="A178" s="19"/>
      <c r="B178" s="19"/>
      <c r="C178" s="19"/>
      <c r="D178" s="19"/>
      <c r="E178" s="19"/>
      <c r="F178" s="19"/>
      <c r="G178" s="20"/>
      <c r="H178" s="20"/>
      <c r="I178" s="19"/>
      <c r="J178" s="27"/>
      <c r="K178" s="20"/>
      <c r="L178" s="19"/>
      <c r="M178" s="20"/>
      <c r="N178" s="19"/>
    </row>
    <row r="179" spans="1:14" x14ac:dyDescent="0.25">
      <c r="A179" s="19"/>
      <c r="B179" s="19"/>
      <c r="C179" s="19"/>
      <c r="D179" s="19"/>
      <c r="E179" s="19"/>
      <c r="F179" s="19"/>
      <c r="G179" s="20"/>
      <c r="H179" s="20"/>
      <c r="I179" s="19"/>
      <c r="J179" s="27"/>
      <c r="K179" s="20"/>
      <c r="L179" s="19"/>
      <c r="M179" s="20"/>
      <c r="N179" s="19"/>
    </row>
    <row r="180" spans="1:14" x14ac:dyDescent="0.25">
      <c r="A180" s="19"/>
      <c r="B180" s="19"/>
      <c r="C180" s="19"/>
      <c r="D180" s="19"/>
      <c r="E180" s="19"/>
      <c r="F180" s="19"/>
      <c r="G180" s="20"/>
      <c r="H180" s="20"/>
      <c r="I180" s="19"/>
      <c r="J180" s="27"/>
      <c r="K180" s="20"/>
      <c r="L180" s="19"/>
      <c r="M180" s="20"/>
      <c r="N180" s="19"/>
    </row>
    <row r="181" spans="1:14" x14ac:dyDescent="0.25">
      <c r="A181" s="19"/>
      <c r="B181" s="19"/>
      <c r="C181" s="19"/>
      <c r="D181" s="19"/>
      <c r="E181" s="19"/>
      <c r="F181" s="19"/>
      <c r="G181" s="20"/>
      <c r="H181" s="20"/>
      <c r="I181" s="19"/>
      <c r="J181" s="27"/>
      <c r="K181" s="20"/>
      <c r="L181" s="19"/>
      <c r="M181" s="20"/>
      <c r="N181" s="19"/>
    </row>
    <row r="182" spans="1:14" x14ac:dyDescent="0.25">
      <c r="A182" s="19"/>
      <c r="B182" s="19"/>
      <c r="C182" s="19"/>
      <c r="D182" s="19"/>
      <c r="E182" s="19"/>
      <c r="F182" s="19"/>
      <c r="G182" s="20"/>
      <c r="H182" s="20"/>
      <c r="I182" s="19"/>
      <c r="J182" s="27"/>
      <c r="K182" s="20"/>
      <c r="L182" s="19"/>
      <c r="M182" s="20"/>
      <c r="N182" s="19"/>
    </row>
    <row r="183" spans="1:14" x14ac:dyDescent="0.25">
      <c r="A183" s="19"/>
      <c r="B183" s="19"/>
      <c r="C183" s="19"/>
      <c r="D183" s="19"/>
      <c r="E183" s="19"/>
      <c r="F183" s="19"/>
      <c r="G183" s="20"/>
      <c r="H183" s="20"/>
      <c r="I183" s="19"/>
      <c r="J183" s="27"/>
      <c r="K183" s="20"/>
      <c r="L183" s="19"/>
      <c r="M183" s="20"/>
      <c r="N183" s="19"/>
    </row>
    <row r="184" spans="1:14" x14ac:dyDescent="0.25">
      <c r="A184" s="19"/>
      <c r="B184" s="19"/>
      <c r="C184" s="19"/>
      <c r="D184" s="19"/>
      <c r="E184" s="19"/>
      <c r="F184" s="19"/>
      <c r="G184" s="20"/>
      <c r="H184" s="20"/>
      <c r="I184" s="19"/>
      <c r="J184" s="27"/>
      <c r="K184" s="20"/>
      <c r="L184" s="19"/>
      <c r="M184" s="20"/>
      <c r="N184" s="19"/>
    </row>
    <row r="185" spans="1:14" x14ac:dyDescent="0.25">
      <c r="A185" s="19"/>
      <c r="B185" s="19"/>
      <c r="C185" s="19"/>
      <c r="D185" s="19"/>
      <c r="E185" s="19"/>
      <c r="F185" s="19"/>
      <c r="G185" s="20"/>
      <c r="H185" s="20"/>
      <c r="I185" s="19"/>
      <c r="J185" s="27"/>
      <c r="K185" s="20"/>
      <c r="L185" s="19"/>
      <c r="M185" s="20"/>
      <c r="N185" s="19"/>
    </row>
    <row r="186" spans="1:14" x14ac:dyDescent="0.25">
      <c r="A186" s="19"/>
      <c r="B186" s="19"/>
      <c r="C186" s="19"/>
      <c r="D186" s="19"/>
      <c r="E186" s="19"/>
      <c r="F186" s="19"/>
      <c r="G186" s="20"/>
      <c r="H186" s="20"/>
      <c r="I186" s="19"/>
      <c r="J186" s="27"/>
      <c r="K186" s="20"/>
      <c r="L186" s="19"/>
      <c r="M186" s="20"/>
      <c r="N186" s="19"/>
    </row>
    <row r="187" spans="1:14" x14ac:dyDescent="0.25">
      <c r="A187" s="19"/>
      <c r="B187" s="19"/>
      <c r="C187" s="19"/>
      <c r="D187" s="19"/>
      <c r="E187" s="19"/>
      <c r="F187" s="19"/>
      <c r="G187" s="20"/>
      <c r="H187" s="20"/>
      <c r="I187" s="19"/>
      <c r="J187" s="27"/>
      <c r="K187" s="20"/>
      <c r="L187" s="19"/>
      <c r="M187" s="20"/>
      <c r="N187" s="19"/>
    </row>
    <row r="188" spans="1:14" x14ac:dyDescent="0.25">
      <c r="A188" s="19"/>
      <c r="B188" s="19"/>
      <c r="C188" s="19"/>
      <c r="D188" s="19"/>
      <c r="E188" s="19"/>
      <c r="F188" s="19"/>
      <c r="G188" s="20"/>
      <c r="H188" s="20"/>
      <c r="I188" s="19"/>
      <c r="J188" s="27"/>
      <c r="K188" s="20"/>
      <c r="L188" s="19"/>
      <c r="M188" s="20"/>
      <c r="N188" s="19"/>
    </row>
    <row r="189" spans="1:14" x14ac:dyDescent="0.25">
      <c r="A189" s="19"/>
      <c r="B189" s="19"/>
      <c r="C189" s="19"/>
      <c r="D189" s="19"/>
      <c r="E189" s="19"/>
      <c r="F189" s="19"/>
      <c r="G189" s="20"/>
      <c r="H189" s="20"/>
      <c r="I189" s="19"/>
      <c r="J189" s="27"/>
      <c r="K189" s="20"/>
      <c r="L189" s="19"/>
      <c r="M189" s="20"/>
      <c r="N189" s="19"/>
    </row>
    <row r="190" spans="1:14" x14ac:dyDescent="0.25">
      <c r="A190" s="19"/>
      <c r="B190" s="19"/>
      <c r="C190" s="19"/>
      <c r="D190" s="19"/>
      <c r="E190" s="19"/>
      <c r="F190" s="19"/>
      <c r="G190" s="20"/>
      <c r="H190" s="20"/>
      <c r="I190" s="19"/>
      <c r="J190" s="27"/>
      <c r="K190" s="20"/>
      <c r="L190" s="19"/>
      <c r="M190" s="20"/>
      <c r="N190" s="19"/>
    </row>
    <row r="191" spans="1:14" x14ac:dyDescent="0.25">
      <c r="A191" s="19"/>
      <c r="B191" s="19"/>
      <c r="C191" s="19"/>
      <c r="D191" s="19"/>
      <c r="E191" s="19"/>
      <c r="F191" s="19"/>
      <c r="G191" s="20"/>
      <c r="H191" s="20"/>
      <c r="I191" s="19"/>
      <c r="J191" s="27"/>
      <c r="K191" s="20"/>
      <c r="L191" s="19"/>
      <c r="M191" s="20"/>
      <c r="N191" s="19"/>
    </row>
    <row r="192" spans="1:14" x14ac:dyDescent="0.25">
      <c r="A192" s="19"/>
      <c r="B192" s="19"/>
      <c r="C192" s="19"/>
      <c r="D192" s="19"/>
      <c r="E192" s="19"/>
      <c r="F192" s="19"/>
      <c r="G192" s="20"/>
      <c r="H192" s="20"/>
      <c r="I192" s="19"/>
      <c r="J192" s="27"/>
      <c r="K192" s="20"/>
      <c r="L192" s="19"/>
      <c r="M192" s="20"/>
      <c r="N192" s="19"/>
    </row>
    <row r="193" spans="1:14" x14ac:dyDescent="0.25">
      <c r="A193" s="19"/>
      <c r="B193" s="19"/>
      <c r="C193" s="19"/>
      <c r="D193" s="19"/>
      <c r="E193" s="19"/>
      <c r="F193" s="19"/>
      <c r="G193" s="20"/>
      <c r="H193" s="20"/>
      <c r="I193" s="19"/>
      <c r="J193" s="27"/>
      <c r="K193" s="20"/>
      <c r="L193" s="19"/>
      <c r="M193" s="20"/>
      <c r="N193" s="19"/>
    </row>
    <row r="194" spans="1:14" x14ac:dyDescent="0.25">
      <c r="A194" s="19"/>
      <c r="B194" s="19"/>
      <c r="C194" s="19"/>
      <c r="D194" s="19"/>
      <c r="E194" s="19"/>
      <c r="F194" s="19"/>
      <c r="G194" s="20"/>
      <c r="H194" s="20"/>
      <c r="I194" s="19"/>
      <c r="J194" s="27"/>
      <c r="K194" s="20"/>
      <c r="L194" s="19"/>
      <c r="M194" s="20"/>
      <c r="N194" s="19"/>
    </row>
    <row r="195" spans="1:14" x14ac:dyDescent="0.25">
      <c r="A195" s="19"/>
      <c r="B195" s="19"/>
      <c r="C195" s="19"/>
      <c r="D195" s="19"/>
      <c r="E195" s="19"/>
      <c r="F195" s="19"/>
      <c r="G195" s="20"/>
      <c r="H195" s="20"/>
      <c r="I195" s="19"/>
      <c r="J195" s="27"/>
      <c r="K195" s="20"/>
      <c r="L195" s="19"/>
      <c r="M195" s="20"/>
      <c r="N195" s="19"/>
    </row>
    <row r="196" spans="1:14" x14ac:dyDescent="0.25">
      <c r="A196" s="19"/>
      <c r="B196" s="19"/>
      <c r="C196" s="19"/>
      <c r="D196" s="19"/>
      <c r="E196" s="19"/>
      <c r="F196" s="19"/>
      <c r="G196" s="20"/>
      <c r="H196" s="20"/>
      <c r="I196" s="19"/>
      <c r="J196" s="27"/>
      <c r="K196" s="20"/>
      <c r="L196" s="19"/>
      <c r="M196" s="20"/>
      <c r="N196" s="19"/>
    </row>
    <row r="197" spans="1:14" x14ac:dyDescent="0.25">
      <c r="A197" s="19"/>
      <c r="B197" s="19"/>
      <c r="C197" s="19"/>
      <c r="D197" s="19"/>
      <c r="E197" s="19"/>
      <c r="F197" s="19"/>
      <c r="G197" s="20"/>
      <c r="H197" s="20"/>
      <c r="I197" s="19"/>
      <c r="J197" s="27"/>
      <c r="K197" s="20"/>
      <c r="L197" s="19"/>
      <c r="M197" s="20"/>
      <c r="N197" s="19"/>
    </row>
    <row r="198" spans="1:14" x14ac:dyDescent="0.25">
      <c r="A198" s="19"/>
      <c r="B198" s="19"/>
      <c r="C198" s="19"/>
      <c r="D198" s="19"/>
      <c r="E198" s="19"/>
      <c r="F198" s="19"/>
      <c r="G198" s="20"/>
      <c r="H198" s="20"/>
      <c r="I198" s="19"/>
      <c r="J198" s="27"/>
      <c r="K198" s="20"/>
      <c r="L198" s="19"/>
      <c r="M198" s="20"/>
      <c r="N198" s="19"/>
    </row>
    <row r="199" spans="1:14" x14ac:dyDescent="0.25">
      <c r="A199" s="19"/>
      <c r="B199" s="19"/>
      <c r="C199" s="19"/>
      <c r="D199" s="19"/>
      <c r="E199" s="19"/>
      <c r="F199" s="19"/>
      <c r="G199" s="20"/>
      <c r="H199" s="20"/>
      <c r="I199" s="19"/>
      <c r="J199" s="27"/>
      <c r="K199" s="20"/>
      <c r="L199" s="19"/>
      <c r="M199" s="20"/>
      <c r="N199" s="19"/>
    </row>
    <row r="200" spans="1:14" x14ac:dyDescent="0.25">
      <c r="A200" s="19"/>
      <c r="B200" s="19"/>
      <c r="C200" s="19"/>
      <c r="D200" s="19"/>
      <c r="E200" s="19"/>
      <c r="F200" s="19"/>
      <c r="G200" s="20"/>
      <c r="H200" s="20"/>
      <c r="I200" s="19"/>
      <c r="J200" s="27"/>
      <c r="K200" s="20"/>
      <c r="L200" s="19"/>
      <c r="M200" s="20"/>
      <c r="N200" s="19"/>
    </row>
  </sheetData>
  <autoFilter ref="A4:N4"/>
  <dataValidations count="14">
    <dataValidation type="list" allowBlank="1" showErrorMessage="1" errorTitle="Valor no válido" error="Elige un valor de la lista." sqref="C10:C200">
      <formula1>"5 porqués,Ishikawa,Análisis de datos,Otro"</formula1>
    </dataValidation>
    <dataValidation type="list" allowBlank="1" showErrorMessage="1" errorTitle="Valor no válido" error="Elige un valor de la lista." sqref="C5:C200">
      <formula1>"5 porqués,Ishikawa,Análisis de datos,Otro"</formula1>
    </dataValidation>
    <dataValidation type="date" operator="greaterThan" allowBlank="1" showErrorMessage="1" error="Introduce una fecha (dd/mm/aaaa)." sqref="G10:H200">
      <formula1>36526</formula1>
    </dataValidation>
    <dataValidation type="date" operator="greaterThan" allowBlank="1" showErrorMessage="1" error="Introduce una fecha (dd/mm/aaaa)." sqref="G5:H200">
      <formula1>36526</formula1>
    </dataValidation>
    <dataValidation type="list" allowBlank="1" showErrorMessage="1" errorTitle="Valor no válido" error="Elige un valor de la lista." sqref="I10:I200">
      <formula1>"Pendiente,En curso,Completada,Verificada eficaz,No eficaz"</formula1>
    </dataValidation>
    <dataValidation type="list" allowBlank="1" showErrorMessage="1" errorTitle="Valor no válido" error="Elige un valor de la lista." sqref="I5:I200">
      <formula1>"Pendiente,En curso,Completada,Verificada eficaz,No eficaz"</formula1>
    </dataValidation>
    <dataValidation type="decimal" allowBlank="1" showErrorMessage="1" error="Entre 0 % y 100 %." sqref="J10:J200">
      <formula1>0</formula1>
      <formula2>1</formula2>
    </dataValidation>
    <dataValidation type="decimal" allowBlank="1" showErrorMessage="1" error="Entre 0 % y 100 %." sqref="J5:J200">
      <formula1>0</formula1>
      <formula2>1</formula2>
    </dataValidation>
    <dataValidation type="date" operator="greaterThan" allowBlank="1" showErrorMessage="1" error="Introduce una fecha (dd/mm/aaaa)." sqref="K10:K200">
      <formula1>36526</formula1>
    </dataValidation>
    <dataValidation type="date" operator="greaterThan" allowBlank="1" showErrorMessage="1" error="Introduce una fecha (dd/mm/aaaa)." sqref="K5:K200">
      <formula1>36526</formula1>
    </dataValidation>
    <dataValidation type="date" operator="greaterThan" allowBlank="1" showErrorMessage="1" error="Introduce una fecha (dd/mm/aaaa)." sqref="M10:M200">
      <formula1>36526</formula1>
    </dataValidation>
    <dataValidation type="date" operator="greaterThan" allowBlank="1" showErrorMessage="1" error="Introduce una fecha (dd/mm/aaaa)." sqref="M5:M200">
      <formula1>36526</formula1>
    </dataValidation>
    <dataValidation type="list" allowBlank="1" showErrorMessage="1" errorTitle="Valor no válido" error="Elige un valor de la lista." sqref="N10:N200">
      <formula1>"Pendiente,Eficaz,No eficaz"</formula1>
    </dataValidation>
    <dataValidation type="list" allowBlank="1" showErrorMessage="1" errorTitle="Valor no válido" error="Elige un valor de la lista." sqref="N5:N200">
      <formula1>"Pendiente,Eficaz,No eficaz"</formula1>
    </dataValidation>
  </dataValidations>
  <pageSetup paperSize="9" orientation="landscape" fitToWidth="1" fitToHeight="0"/>
  <headerFooter>
    <oddFooter>&amp;LAcciones correctivas&amp;CQualitySupport · v2026.1&amp;R&amp;P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2" customWidth="1"/>
    <col min="4" max="4" width="10" customWidth="1"/>
    <col min="5" max="5" width="14" customWidth="1"/>
    <col min="6" max="6" width="12" customWidth="1"/>
  </cols>
  <sheetData>
    <row r="1" spans="1:1" x14ac:dyDescent="0.25">
      <c r="A1" s="1" t="s">
        <v>41</v>
      </c>
    </row>
    <row r="2" spans="1:1" x14ac:dyDescent="0.25">
      <c r="A2" s="2" t="s">
        <v>459</v>
      </c>
    </row>
    <row r="3" spans="1:1" x14ac:dyDescent="0.25">
      <c r="A3" s="3" t="s">
        <v>2</v>
      </c>
    </row>
    <row r="4" ht="30" customHeight="1" spans="1:6" x14ac:dyDescent="0.25">
      <c r="A4" s="18" t="s">
        <v>460</v>
      </c>
      <c r="B4" s="18" t="s">
        <v>461</v>
      </c>
      <c r="C4" s="18" t="s">
        <v>462</v>
      </c>
      <c r="D4" s="18" t="s">
        <v>95</v>
      </c>
      <c r="E4" s="18" t="s">
        <v>463</v>
      </c>
      <c r="F4" s="18" t="s">
        <v>464</v>
      </c>
    </row>
    <row r="5" spans="1:6" x14ac:dyDescent="0.25">
      <c r="A5" s="19"/>
      <c r="B5" s="19"/>
      <c r="C5" s="28">
        <f>IF($A5="","",COUNTIFS('Acciones correctivas'!$F$5:$F$200,$A5,'Acciones correctivas'!$I$5:$I$200,"&lt;&gt;Completada",'Acciones correctivas'!$I$5:$I$200,"&lt;&gt;Verificada eficaz",'Acciones correctivas'!$A$5:$A$200,"&lt;&gt;EJEMPLO*"))</f>
      </c>
      <c r="D5" s="28">
        <f>IF($A5="","",COUNTIFS('Acciones correctivas'!$F$5:$F$200,$A5,'Acciones correctivas'!$I$5:$I$200,"&lt;&gt;Completada",'Acciones correctivas'!$I$5:$I$200,"&lt;&gt;Verificada eficaz",'Acciones correctivas'!$A$5:$A$200,"&lt;&gt;EJEMPLO*",'Acciones correctivas'!$H$5:$H$200,"&lt;"&amp;TODAY()))</f>
      </c>
      <c r="E5" s="29">
        <f>IF($A5="","",IFERROR(1/(1/MINIFS('Acciones correctivas'!$H$5:$H$200,'Acciones correctivas'!$F$5:$F$200,$A5,'Acciones correctivas'!$I$5:$I$200,"&lt;&gt;Completada",'Acciones correctivas'!$I$5:$I$200,"&lt;&gt;Verificada eficaz",'Acciones correctivas'!$A$5:$A$200,"&lt;&gt;EJEMPLO*",'Acciones correctivas'!$H$5:$H$200,"&gt;="&amp;TODAY())),"—"))</f>
      </c>
      <c r="F5" s="28">
        <f>IF($A5="","",COUNTIFS('Hallazgos'!$K$5:$K$200,$A5,'Hallazgos'!$M$5:$M$200,"&lt;&gt;Cerrado",'Hallazgos'!$A$5:$A$200,"&lt;&gt;EJEMPLO*"))</f>
      </c>
    </row>
    <row r="6" spans="1:6" x14ac:dyDescent="0.25">
      <c r="A6" s="19"/>
      <c r="B6" s="19"/>
      <c r="C6" s="28">
        <f>IF($A6="","",COUNTIFS('Acciones correctivas'!$F$5:$F$200,$A6,'Acciones correctivas'!$I$5:$I$200,"&lt;&gt;Completada",'Acciones correctivas'!$I$5:$I$200,"&lt;&gt;Verificada eficaz",'Acciones correctivas'!$A$5:$A$200,"&lt;&gt;EJEMPLO*"))</f>
      </c>
      <c r="D6" s="28">
        <f>IF($A6="","",COUNTIFS('Acciones correctivas'!$F$5:$F$200,$A6,'Acciones correctivas'!$I$5:$I$200,"&lt;&gt;Completada",'Acciones correctivas'!$I$5:$I$200,"&lt;&gt;Verificada eficaz",'Acciones correctivas'!$A$5:$A$200,"&lt;&gt;EJEMPLO*",'Acciones correctivas'!$H$5:$H$200,"&lt;"&amp;TODAY()))</f>
      </c>
      <c r="E6" s="29">
        <f>IF($A6="","",IFERROR(1/(1/MINIFS('Acciones correctivas'!$H$5:$H$200,'Acciones correctivas'!$F$5:$F$200,$A6,'Acciones correctivas'!$I$5:$I$200,"&lt;&gt;Completada",'Acciones correctivas'!$I$5:$I$200,"&lt;&gt;Verificada eficaz",'Acciones correctivas'!$A$5:$A$200,"&lt;&gt;EJEMPLO*",'Acciones correctivas'!$H$5:$H$200,"&gt;="&amp;TODAY())),"—"))</f>
      </c>
      <c r="F6" s="28">
        <f>IF($A6="","",COUNTIFS('Hallazgos'!$K$5:$K$200,$A6,'Hallazgos'!$M$5:$M$200,"&lt;&gt;Cerrado",'Hallazgos'!$A$5:$A$200,"&lt;&gt;EJEMPLO*"))</f>
      </c>
    </row>
    <row r="7" spans="1:6" x14ac:dyDescent="0.25">
      <c r="A7" s="19"/>
      <c r="B7" s="19"/>
      <c r="C7" s="28">
        <f>IF($A7="","",COUNTIFS('Acciones correctivas'!$F$5:$F$200,$A7,'Acciones correctivas'!$I$5:$I$200,"&lt;&gt;Completada",'Acciones correctivas'!$I$5:$I$200,"&lt;&gt;Verificada eficaz",'Acciones correctivas'!$A$5:$A$200,"&lt;&gt;EJEMPLO*"))</f>
      </c>
      <c r="D7" s="28">
        <f>IF($A7="","",COUNTIFS('Acciones correctivas'!$F$5:$F$200,$A7,'Acciones correctivas'!$I$5:$I$200,"&lt;&gt;Completada",'Acciones correctivas'!$I$5:$I$200,"&lt;&gt;Verificada eficaz",'Acciones correctivas'!$A$5:$A$200,"&lt;&gt;EJEMPLO*",'Acciones correctivas'!$H$5:$H$200,"&lt;"&amp;TODAY()))</f>
      </c>
      <c r="E7" s="29">
        <f>IF($A7="","",IFERROR(1/(1/MINIFS('Acciones correctivas'!$H$5:$H$200,'Acciones correctivas'!$F$5:$F$200,$A7,'Acciones correctivas'!$I$5:$I$200,"&lt;&gt;Completada",'Acciones correctivas'!$I$5:$I$200,"&lt;&gt;Verificada eficaz",'Acciones correctivas'!$A$5:$A$200,"&lt;&gt;EJEMPLO*",'Acciones correctivas'!$H$5:$H$200,"&gt;="&amp;TODAY())),"—"))</f>
      </c>
      <c r="F7" s="28">
        <f>IF($A7="","",COUNTIFS('Hallazgos'!$K$5:$K$200,$A7,'Hallazgos'!$M$5:$M$200,"&lt;&gt;Cerrado",'Hallazgos'!$A$5:$A$200,"&lt;&gt;EJEMPLO*"))</f>
      </c>
    </row>
    <row r="8" spans="1:6" x14ac:dyDescent="0.25">
      <c r="A8" s="19"/>
      <c r="B8" s="19"/>
      <c r="C8" s="28">
        <f>IF($A8="","",COUNTIFS('Acciones correctivas'!$F$5:$F$200,$A8,'Acciones correctivas'!$I$5:$I$200,"&lt;&gt;Completada",'Acciones correctivas'!$I$5:$I$200,"&lt;&gt;Verificada eficaz",'Acciones correctivas'!$A$5:$A$200,"&lt;&gt;EJEMPLO*"))</f>
      </c>
      <c r="D8" s="28">
        <f>IF($A8="","",COUNTIFS('Acciones correctivas'!$F$5:$F$200,$A8,'Acciones correctivas'!$I$5:$I$200,"&lt;&gt;Completada",'Acciones correctivas'!$I$5:$I$200,"&lt;&gt;Verificada eficaz",'Acciones correctivas'!$A$5:$A$200,"&lt;&gt;EJEMPLO*",'Acciones correctivas'!$H$5:$H$200,"&lt;"&amp;TODAY()))</f>
      </c>
      <c r="E8" s="29">
        <f>IF($A8="","",IFERROR(1/(1/MINIFS('Acciones correctivas'!$H$5:$H$200,'Acciones correctivas'!$F$5:$F$200,$A8,'Acciones correctivas'!$I$5:$I$200,"&lt;&gt;Completada",'Acciones correctivas'!$I$5:$I$200,"&lt;&gt;Verificada eficaz",'Acciones correctivas'!$A$5:$A$200,"&lt;&gt;EJEMPLO*",'Acciones correctivas'!$H$5:$H$200,"&gt;="&amp;TODAY())),"—"))</f>
      </c>
      <c r="F8" s="28">
        <f>IF($A8="","",COUNTIFS('Hallazgos'!$K$5:$K$200,$A8,'Hallazgos'!$M$5:$M$200,"&lt;&gt;Cerrado",'Hallazgos'!$A$5:$A$200,"&lt;&gt;EJEMPLO*"))</f>
      </c>
    </row>
    <row r="9" spans="1:6" x14ac:dyDescent="0.25">
      <c r="A9" s="19"/>
      <c r="B9" s="19"/>
      <c r="C9" s="28">
        <f>IF($A9="","",COUNTIFS('Acciones correctivas'!$F$5:$F$200,$A9,'Acciones correctivas'!$I$5:$I$200,"&lt;&gt;Completada",'Acciones correctivas'!$I$5:$I$200,"&lt;&gt;Verificada eficaz",'Acciones correctivas'!$A$5:$A$200,"&lt;&gt;EJEMPLO*"))</f>
      </c>
      <c r="D9" s="28">
        <f>IF($A9="","",COUNTIFS('Acciones correctivas'!$F$5:$F$200,$A9,'Acciones correctivas'!$I$5:$I$200,"&lt;&gt;Completada",'Acciones correctivas'!$I$5:$I$200,"&lt;&gt;Verificada eficaz",'Acciones correctivas'!$A$5:$A$200,"&lt;&gt;EJEMPLO*",'Acciones correctivas'!$H$5:$H$200,"&lt;"&amp;TODAY()))</f>
      </c>
      <c r="E9" s="29">
        <f>IF($A9="","",IFERROR(1/(1/MINIFS('Acciones correctivas'!$H$5:$H$200,'Acciones correctivas'!$F$5:$F$200,$A9,'Acciones correctivas'!$I$5:$I$200,"&lt;&gt;Completada",'Acciones correctivas'!$I$5:$I$200,"&lt;&gt;Verificada eficaz",'Acciones correctivas'!$A$5:$A$200,"&lt;&gt;EJEMPLO*",'Acciones correctivas'!$H$5:$H$200,"&gt;="&amp;TODAY())),"—"))</f>
      </c>
      <c r="F9" s="28">
        <f>IF($A9="","",COUNTIFS('Hallazgos'!$K$5:$K$200,$A9,'Hallazgos'!$M$5:$M$200,"&lt;&gt;Cerrado",'Hallazgos'!$A$5:$A$200,"&lt;&gt;EJEMPLO*"))</f>
      </c>
    </row>
    <row r="10" spans="1:6" x14ac:dyDescent="0.25">
      <c r="A10" s="19"/>
      <c r="B10" s="19"/>
      <c r="C10" s="28">
        <f>IF($A10="","",COUNTIFS('Acciones correctivas'!$F$5:$F$200,$A10,'Acciones correctivas'!$I$5:$I$200,"&lt;&gt;Completada",'Acciones correctivas'!$I$5:$I$200,"&lt;&gt;Verificada eficaz",'Acciones correctivas'!$A$5:$A$200,"&lt;&gt;EJEMPLO*"))</f>
      </c>
      <c r="D10" s="28">
        <f>IF($A10="","",COUNTIFS('Acciones correctivas'!$F$5:$F$200,$A10,'Acciones correctivas'!$I$5:$I$200,"&lt;&gt;Completada",'Acciones correctivas'!$I$5:$I$200,"&lt;&gt;Verificada eficaz",'Acciones correctivas'!$A$5:$A$200,"&lt;&gt;EJEMPLO*",'Acciones correctivas'!$H$5:$H$200,"&lt;"&amp;TODAY()))</f>
      </c>
      <c r="E10" s="29">
        <f>IF($A10="","",IFERROR(1/(1/MINIFS('Acciones correctivas'!$H$5:$H$200,'Acciones correctivas'!$F$5:$F$200,$A10,'Acciones correctivas'!$I$5:$I$200,"&lt;&gt;Completada",'Acciones correctivas'!$I$5:$I$200,"&lt;&gt;Verificada eficaz",'Acciones correctivas'!$A$5:$A$200,"&lt;&gt;EJEMPLO*",'Acciones correctivas'!$H$5:$H$200,"&gt;="&amp;TODAY())),"—"))</f>
      </c>
      <c r="F10" s="28">
        <f>IF($A10="","",COUNTIFS('Hallazgos'!$K$5:$K$200,$A10,'Hallazgos'!$M$5:$M$200,"&lt;&gt;Cerrado",'Hallazgos'!$A$5:$A$200,"&lt;&gt;EJEMPLO*"))</f>
      </c>
    </row>
    <row r="11" spans="1:6" x14ac:dyDescent="0.25">
      <c r="A11" s="19"/>
      <c r="B11" s="19"/>
      <c r="C11" s="28">
        <f>IF($A11="","",COUNTIFS('Acciones correctivas'!$F$5:$F$200,$A11,'Acciones correctivas'!$I$5:$I$200,"&lt;&gt;Completada",'Acciones correctivas'!$I$5:$I$200,"&lt;&gt;Verificada eficaz",'Acciones correctivas'!$A$5:$A$200,"&lt;&gt;EJEMPLO*"))</f>
      </c>
      <c r="D11" s="28">
        <f>IF($A11="","",COUNTIFS('Acciones correctivas'!$F$5:$F$200,$A11,'Acciones correctivas'!$I$5:$I$200,"&lt;&gt;Completada",'Acciones correctivas'!$I$5:$I$200,"&lt;&gt;Verificada eficaz",'Acciones correctivas'!$A$5:$A$200,"&lt;&gt;EJEMPLO*",'Acciones correctivas'!$H$5:$H$200,"&lt;"&amp;TODAY()))</f>
      </c>
      <c r="E11" s="29">
        <f>IF($A11="","",IFERROR(1/(1/MINIFS('Acciones correctivas'!$H$5:$H$200,'Acciones correctivas'!$F$5:$F$200,$A11,'Acciones correctivas'!$I$5:$I$200,"&lt;&gt;Completada",'Acciones correctivas'!$I$5:$I$200,"&lt;&gt;Verificada eficaz",'Acciones correctivas'!$A$5:$A$200,"&lt;&gt;EJEMPLO*",'Acciones correctivas'!$H$5:$H$200,"&gt;="&amp;TODAY())),"—"))</f>
      </c>
      <c r="F11" s="28">
        <f>IF($A11="","",COUNTIFS('Hallazgos'!$K$5:$K$200,$A11,'Hallazgos'!$M$5:$M$200,"&lt;&gt;Cerrado",'Hallazgos'!$A$5:$A$200,"&lt;&gt;EJEMPLO*"))</f>
      </c>
    </row>
    <row r="12" spans="1:6" x14ac:dyDescent="0.25">
      <c r="A12" s="19"/>
      <c r="B12" s="19"/>
      <c r="C12" s="28">
        <f>IF($A12="","",COUNTIFS('Acciones correctivas'!$F$5:$F$200,$A12,'Acciones correctivas'!$I$5:$I$200,"&lt;&gt;Completada",'Acciones correctivas'!$I$5:$I$200,"&lt;&gt;Verificada eficaz",'Acciones correctivas'!$A$5:$A$200,"&lt;&gt;EJEMPLO*"))</f>
      </c>
      <c r="D12" s="28">
        <f>IF($A12="","",COUNTIFS('Acciones correctivas'!$F$5:$F$200,$A12,'Acciones correctivas'!$I$5:$I$200,"&lt;&gt;Completada",'Acciones correctivas'!$I$5:$I$200,"&lt;&gt;Verificada eficaz",'Acciones correctivas'!$A$5:$A$200,"&lt;&gt;EJEMPLO*",'Acciones correctivas'!$H$5:$H$200,"&lt;"&amp;TODAY()))</f>
      </c>
      <c r="E12" s="29">
        <f>IF($A12="","",IFERROR(1/(1/MINIFS('Acciones correctivas'!$H$5:$H$200,'Acciones correctivas'!$F$5:$F$200,$A12,'Acciones correctivas'!$I$5:$I$200,"&lt;&gt;Completada",'Acciones correctivas'!$I$5:$I$200,"&lt;&gt;Verificada eficaz",'Acciones correctivas'!$A$5:$A$200,"&lt;&gt;EJEMPLO*",'Acciones correctivas'!$H$5:$H$200,"&gt;="&amp;TODAY())),"—"))</f>
      </c>
      <c r="F12" s="28">
        <f>IF($A12="","",COUNTIFS('Hallazgos'!$K$5:$K$200,$A12,'Hallazgos'!$M$5:$M$200,"&lt;&gt;Cerrado",'Hallazgos'!$A$5:$A$200,"&lt;&gt;EJEMPLO*"))</f>
      </c>
    </row>
    <row r="13" spans="1:6" x14ac:dyDescent="0.25">
      <c r="A13" s="19"/>
      <c r="B13" s="19"/>
      <c r="C13" s="28">
        <f>IF($A13="","",COUNTIFS('Acciones correctivas'!$F$5:$F$200,$A13,'Acciones correctivas'!$I$5:$I$200,"&lt;&gt;Completada",'Acciones correctivas'!$I$5:$I$200,"&lt;&gt;Verificada eficaz",'Acciones correctivas'!$A$5:$A$200,"&lt;&gt;EJEMPLO*"))</f>
      </c>
      <c r="D13" s="28">
        <f>IF($A13="","",COUNTIFS('Acciones correctivas'!$F$5:$F$200,$A13,'Acciones correctivas'!$I$5:$I$200,"&lt;&gt;Completada",'Acciones correctivas'!$I$5:$I$200,"&lt;&gt;Verificada eficaz",'Acciones correctivas'!$A$5:$A$200,"&lt;&gt;EJEMPLO*",'Acciones correctivas'!$H$5:$H$200,"&lt;"&amp;TODAY()))</f>
      </c>
      <c r="E13" s="29">
        <f>IF($A13="","",IFERROR(1/(1/MINIFS('Acciones correctivas'!$H$5:$H$200,'Acciones correctivas'!$F$5:$F$200,$A13,'Acciones correctivas'!$I$5:$I$200,"&lt;&gt;Completada",'Acciones correctivas'!$I$5:$I$200,"&lt;&gt;Verificada eficaz",'Acciones correctivas'!$A$5:$A$200,"&lt;&gt;EJEMPLO*",'Acciones correctivas'!$H$5:$H$200,"&gt;="&amp;TODAY())),"—"))</f>
      </c>
      <c r="F13" s="28">
        <f>IF($A13="","",COUNTIFS('Hallazgos'!$K$5:$K$200,$A13,'Hallazgos'!$M$5:$M$200,"&lt;&gt;Cerrado",'Hallazgos'!$A$5:$A$200,"&lt;&gt;EJEMPLO*"))</f>
      </c>
    </row>
    <row r="14" spans="1:6" x14ac:dyDescent="0.25">
      <c r="A14" s="19"/>
      <c r="B14" s="19"/>
      <c r="C14" s="28">
        <f>IF($A14="","",COUNTIFS('Acciones correctivas'!$F$5:$F$200,$A14,'Acciones correctivas'!$I$5:$I$200,"&lt;&gt;Completada",'Acciones correctivas'!$I$5:$I$200,"&lt;&gt;Verificada eficaz",'Acciones correctivas'!$A$5:$A$200,"&lt;&gt;EJEMPLO*"))</f>
      </c>
      <c r="D14" s="28">
        <f>IF($A14="","",COUNTIFS('Acciones correctivas'!$F$5:$F$200,$A14,'Acciones correctivas'!$I$5:$I$200,"&lt;&gt;Completada",'Acciones correctivas'!$I$5:$I$200,"&lt;&gt;Verificada eficaz",'Acciones correctivas'!$A$5:$A$200,"&lt;&gt;EJEMPLO*",'Acciones correctivas'!$H$5:$H$200,"&lt;"&amp;TODAY()))</f>
      </c>
      <c r="E14" s="29">
        <f>IF($A14="","",IFERROR(1/(1/MINIFS('Acciones correctivas'!$H$5:$H$200,'Acciones correctivas'!$F$5:$F$200,$A14,'Acciones correctivas'!$I$5:$I$200,"&lt;&gt;Completada",'Acciones correctivas'!$I$5:$I$200,"&lt;&gt;Verificada eficaz",'Acciones correctivas'!$A$5:$A$200,"&lt;&gt;EJEMPLO*",'Acciones correctivas'!$H$5:$H$200,"&gt;="&amp;TODAY())),"—"))</f>
      </c>
      <c r="F14" s="28">
        <f>IF($A14="","",COUNTIFS('Hallazgos'!$K$5:$K$200,$A14,'Hallazgos'!$M$5:$M$200,"&lt;&gt;Cerrado",'Hallazgos'!$A$5:$A$200,"&lt;&gt;EJEMPLO*"))</f>
      </c>
    </row>
    <row r="15" spans="1:6" x14ac:dyDescent="0.25">
      <c r="A15" s="19"/>
      <c r="B15" s="19"/>
      <c r="C15" s="28">
        <f>IF($A15="","",COUNTIFS('Acciones correctivas'!$F$5:$F$200,$A15,'Acciones correctivas'!$I$5:$I$200,"&lt;&gt;Completada",'Acciones correctivas'!$I$5:$I$200,"&lt;&gt;Verificada eficaz",'Acciones correctivas'!$A$5:$A$200,"&lt;&gt;EJEMPLO*"))</f>
      </c>
      <c r="D15" s="28">
        <f>IF($A15="","",COUNTIFS('Acciones correctivas'!$F$5:$F$200,$A15,'Acciones correctivas'!$I$5:$I$200,"&lt;&gt;Completada",'Acciones correctivas'!$I$5:$I$200,"&lt;&gt;Verificada eficaz",'Acciones correctivas'!$A$5:$A$200,"&lt;&gt;EJEMPLO*",'Acciones correctivas'!$H$5:$H$200,"&lt;"&amp;TODAY()))</f>
      </c>
      <c r="E15" s="29">
        <f>IF($A15="","",IFERROR(1/(1/MINIFS('Acciones correctivas'!$H$5:$H$200,'Acciones correctivas'!$F$5:$F$200,$A15,'Acciones correctivas'!$I$5:$I$200,"&lt;&gt;Completada",'Acciones correctivas'!$I$5:$I$200,"&lt;&gt;Verificada eficaz",'Acciones correctivas'!$A$5:$A$200,"&lt;&gt;EJEMPLO*",'Acciones correctivas'!$H$5:$H$200,"&gt;="&amp;TODAY())),"—"))</f>
      </c>
      <c r="F15" s="28">
        <f>IF($A15="","",COUNTIFS('Hallazgos'!$K$5:$K$200,$A15,'Hallazgos'!$M$5:$M$200,"&lt;&gt;Cerrado",'Hallazgos'!$A$5:$A$200,"&lt;&gt;EJEMPLO*"))</f>
      </c>
    </row>
    <row r="16" spans="1:6" x14ac:dyDescent="0.25">
      <c r="A16" s="19"/>
      <c r="B16" s="19"/>
      <c r="C16" s="28">
        <f>IF($A16="","",COUNTIFS('Acciones correctivas'!$F$5:$F$200,$A16,'Acciones correctivas'!$I$5:$I$200,"&lt;&gt;Completada",'Acciones correctivas'!$I$5:$I$200,"&lt;&gt;Verificada eficaz",'Acciones correctivas'!$A$5:$A$200,"&lt;&gt;EJEMPLO*"))</f>
      </c>
      <c r="D16" s="28">
        <f>IF($A16="","",COUNTIFS('Acciones correctivas'!$F$5:$F$200,$A16,'Acciones correctivas'!$I$5:$I$200,"&lt;&gt;Completada",'Acciones correctivas'!$I$5:$I$200,"&lt;&gt;Verificada eficaz",'Acciones correctivas'!$A$5:$A$200,"&lt;&gt;EJEMPLO*",'Acciones correctivas'!$H$5:$H$200,"&lt;"&amp;TODAY()))</f>
      </c>
      <c r="E16" s="29">
        <f>IF($A16="","",IFERROR(1/(1/MINIFS('Acciones correctivas'!$H$5:$H$200,'Acciones correctivas'!$F$5:$F$200,$A16,'Acciones correctivas'!$I$5:$I$200,"&lt;&gt;Completada",'Acciones correctivas'!$I$5:$I$200,"&lt;&gt;Verificada eficaz",'Acciones correctivas'!$A$5:$A$200,"&lt;&gt;EJEMPLO*",'Acciones correctivas'!$H$5:$H$200,"&gt;="&amp;TODAY())),"—"))</f>
      </c>
      <c r="F16" s="28">
        <f>IF($A16="","",COUNTIFS('Hallazgos'!$K$5:$K$200,$A16,'Hallazgos'!$M$5:$M$200,"&lt;&gt;Cerrado",'Hallazgos'!$A$5:$A$200,"&lt;&gt;EJEMPLO*"))</f>
      </c>
    </row>
    <row r="17" spans="1:6" x14ac:dyDescent="0.25">
      <c r="A17" s="19"/>
      <c r="B17" s="19"/>
      <c r="C17" s="28">
        <f>IF($A17="","",COUNTIFS('Acciones correctivas'!$F$5:$F$200,$A17,'Acciones correctivas'!$I$5:$I$200,"&lt;&gt;Completada",'Acciones correctivas'!$I$5:$I$200,"&lt;&gt;Verificada eficaz",'Acciones correctivas'!$A$5:$A$200,"&lt;&gt;EJEMPLO*"))</f>
      </c>
      <c r="D17" s="28">
        <f>IF($A17="","",COUNTIFS('Acciones correctivas'!$F$5:$F$200,$A17,'Acciones correctivas'!$I$5:$I$200,"&lt;&gt;Completada",'Acciones correctivas'!$I$5:$I$200,"&lt;&gt;Verificada eficaz",'Acciones correctivas'!$A$5:$A$200,"&lt;&gt;EJEMPLO*",'Acciones correctivas'!$H$5:$H$200,"&lt;"&amp;TODAY()))</f>
      </c>
      <c r="E17" s="29">
        <f>IF($A17="","",IFERROR(1/(1/MINIFS('Acciones correctivas'!$H$5:$H$200,'Acciones correctivas'!$F$5:$F$200,$A17,'Acciones correctivas'!$I$5:$I$200,"&lt;&gt;Completada",'Acciones correctivas'!$I$5:$I$200,"&lt;&gt;Verificada eficaz",'Acciones correctivas'!$A$5:$A$200,"&lt;&gt;EJEMPLO*",'Acciones correctivas'!$H$5:$H$200,"&gt;="&amp;TODAY())),"—"))</f>
      </c>
      <c r="F17" s="28">
        <f>IF($A17="","",COUNTIFS('Hallazgos'!$K$5:$K$200,$A17,'Hallazgos'!$M$5:$M$200,"&lt;&gt;Cerrado",'Hallazgos'!$A$5:$A$200,"&lt;&gt;EJEMPLO*"))</f>
      </c>
    </row>
    <row r="18" spans="1:6" x14ac:dyDescent="0.25">
      <c r="A18" s="19"/>
      <c r="B18" s="19"/>
      <c r="C18" s="28">
        <f>IF($A18="","",COUNTIFS('Acciones correctivas'!$F$5:$F$200,$A18,'Acciones correctivas'!$I$5:$I$200,"&lt;&gt;Completada",'Acciones correctivas'!$I$5:$I$200,"&lt;&gt;Verificada eficaz",'Acciones correctivas'!$A$5:$A$200,"&lt;&gt;EJEMPLO*"))</f>
      </c>
      <c r="D18" s="28">
        <f>IF($A18="","",COUNTIFS('Acciones correctivas'!$F$5:$F$200,$A18,'Acciones correctivas'!$I$5:$I$200,"&lt;&gt;Completada",'Acciones correctivas'!$I$5:$I$200,"&lt;&gt;Verificada eficaz",'Acciones correctivas'!$A$5:$A$200,"&lt;&gt;EJEMPLO*",'Acciones correctivas'!$H$5:$H$200,"&lt;"&amp;TODAY()))</f>
      </c>
      <c r="E18" s="29">
        <f>IF($A18="","",IFERROR(1/(1/MINIFS('Acciones correctivas'!$H$5:$H$200,'Acciones correctivas'!$F$5:$F$200,$A18,'Acciones correctivas'!$I$5:$I$200,"&lt;&gt;Completada",'Acciones correctivas'!$I$5:$I$200,"&lt;&gt;Verificada eficaz",'Acciones correctivas'!$A$5:$A$200,"&lt;&gt;EJEMPLO*",'Acciones correctivas'!$H$5:$H$200,"&gt;="&amp;TODAY())),"—"))</f>
      </c>
      <c r="F18" s="28">
        <f>IF($A18="","",COUNTIFS('Hallazgos'!$K$5:$K$200,$A18,'Hallazgos'!$M$5:$M$200,"&lt;&gt;Cerrado",'Hallazgos'!$A$5:$A$200,"&lt;&gt;EJEMPLO*"))</f>
      </c>
    </row>
    <row r="19" spans="1:6" x14ac:dyDescent="0.25">
      <c r="A19" s="19"/>
      <c r="B19" s="19"/>
      <c r="C19" s="28">
        <f>IF($A19="","",COUNTIFS('Acciones correctivas'!$F$5:$F$200,$A19,'Acciones correctivas'!$I$5:$I$200,"&lt;&gt;Completada",'Acciones correctivas'!$I$5:$I$200,"&lt;&gt;Verificada eficaz",'Acciones correctivas'!$A$5:$A$200,"&lt;&gt;EJEMPLO*"))</f>
      </c>
      <c r="D19" s="28">
        <f>IF($A19="","",COUNTIFS('Acciones correctivas'!$F$5:$F$200,$A19,'Acciones correctivas'!$I$5:$I$200,"&lt;&gt;Completada",'Acciones correctivas'!$I$5:$I$200,"&lt;&gt;Verificada eficaz",'Acciones correctivas'!$A$5:$A$200,"&lt;&gt;EJEMPLO*",'Acciones correctivas'!$H$5:$H$200,"&lt;"&amp;TODAY()))</f>
      </c>
      <c r="E19" s="29">
        <f>IF($A19="","",IFERROR(1/(1/MINIFS('Acciones correctivas'!$H$5:$H$200,'Acciones correctivas'!$F$5:$F$200,$A19,'Acciones correctivas'!$I$5:$I$200,"&lt;&gt;Completada",'Acciones correctivas'!$I$5:$I$200,"&lt;&gt;Verificada eficaz",'Acciones correctivas'!$A$5:$A$200,"&lt;&gt;EJEMPLO*",'Acciones correctivas'!$H$5:$H$200,"&gt;="&amp;TODAY())),"—"))</f>
      </c>
      <c r="F19" s="28">
        <f>IF($A19="","",COUNTIFS('Hallazgos'!$K$5:$K$200,$A19,'Hallazgos'!$M$5:$M$200,"&lt;&gt;Cerrado",'Hallazgos'!$A$5:$A$200,"&lt;&gt;EJEMPLO*"))</f>
      </c>
    </row>
    <row r="20" spans="1:6" x14ac:dyDescent="0.25">
      <c r="A20" s="19"/>
      <c r="B20" s="19"/>
      <c r="C20" s="28">
        <f>IF($A20="","",COUNTIFS('Acciones correctivas'!$F$5:$F$200,$A20,'Acciones correctivas'!$I$5:$I$200,"&lt;&gt;Completada",'Acciones correctivas'!$I$5:$I$200,"&lt;&gt;Verificada eficaz",'Acciones correctivas'!$A$5:$A$200,"&lt;&gt;EJEMPLO*"))</f>
      </c>
      <c r="D20" s="28">
        <f>IF($A20="","",COUNTIFS('Acciones correctivas'!$F$5:$F$200,$A20,'Acciones correctivas'!$I$5:$I$200,"&lt;&gt;Completada",'Acciones correctivas'!$I$5:$I$200,"&lt;&gt;Verificada eficaz",'Acciones correctivas'!$A$5:$A$200,"&lt;&gt;EJEMPLO*",'Acciones correctivas'!$H$5:$H$200,"&lt;"&amp;TODAY()))</f>
      </c>
      <c r="E20" s="29">
        <f>IF($A20="","",IFERROR(1/(1/MINIFS('Acciones correctivas'!$H$5:$H$200,'Acciones correctivas'!$F$5:$F$200,$A20,'Acciones correctivas'!$I$5:$I$200,"&lt;&gt;Completada",'Acciones correctivas'!$I$5:$I$200,"&lt;&gt;Verificada eficaz",'Acciones correctivas'!$A$5:$A$200,"&lt;&gt;EJEMPLO*",'Acciones correctivas'!$H$5:$H$200,"&gt;="&amp;TODAY())),"—"))</f>
      </c>
      <c r="F20" s="28">
        <f>IF($A20="","",COUNTIFS('Hallazgos'!$K$5:$K$200,$A20,'Hallazgos'!$M$5:$M$200,"&lt;&gt;Cerrado",'Hallazgos'!$A$5:$A$200,"&lt;&gt;EJEMPLO*"))</f>
      </c>
    </row>
    <row r="21" spans="1:6" x14ac:dyDescent="0.25">
      <c r="A21" s="19"/>
      <c r="B21" s="19"/>
      <c r="C21" s="28">
        <f>IF($A21="","",COUNTIFS('Acciones correctivas'!$F$5:$F$200,$A21,'Acciones correctivas'!$I$5:$I$200,"&lt;&gt;Completada",'Acciones correctivas'!$I$5:$I$200,"&lt;&gt;Verificada eficaz",'Acciones correctivas'!$A$5:$A$200,"&lt;&gt;EJEMPLO*"))</f>
      </c>
      <c r="D21" s="28">
        <f>IF($A21="","",COUNTIFS('Acciones correctivas'!$F$5:$F$200,$A21,'Acciones correctivas'!$I$5:$I$200,"&lt;&gt;Completada",'Acciones correctivas'!$I$5:$I$200,"&lt;&gt;Verificada eficaz",'Acciones correctivas'!$A$5:$A$200,"&lt;&gt;EJEMPLO*",'Acciones correctivas'!$H$5:$H$200,"&lt;"&amp;TODAY()))</f>
      </c>
      <c r="E21" s="29">
        <f>IF($A21="","",IFERROR(1/(1/MINIFS('Acciones correctivas'!$H$5:$H$200,'Acciones correctivas'!$F$5:$F$200,$A21,'Acciones correctivas'!$I$5:$I$200,"&lt;&gt;Completada",'Acciones correctivas'!$I$5:$I$200,"&lt;&gt;Verificada eficaz",'Acciones correctivas'!$A$5:$A$200,"&lt;&gt;EJEMPLO*",'Acciones correctivas'!$H$5:$H$200,"&gt;="&amp;TODAY())),"—"))</f>
      </c>
      <c r="F21" s="28">
        <f>IF($A21="","",COUNTIFS('Hallazgos'!$K$5:$K$200,$A21,'Hallazgos'!$M$5:$M$200,"&lt;&gt;Cerrado",'Hallazgos'!$A$5:$A$200,"&lt;&gt;EJEMPLO*"))</f>
      </c>
    </row>
    <row r="22" spans="1:6" x14ac:dyDescent="0.25">
      <c r="A22" s="19"/>
      <c r="B22" s="19"/>
      <c r="C22" s="28">
        <f>IF($A22="","",COUNTIFS('Acciones correctivas'!$F$5:$F$200,$A22,'Acciones correctivas'!$I$5:$I$200,"&lt;&gt;Completada",'Acciones correctivas'!$I$5:$I$200,"&lt;&gt;Verificada eficaz",'Acciones correctivas'!$A$5:$A$200,"&lt;&gt;EJEMPLO*"))</f>
      </c>
      <c r="D22" s="28">
        <f>IF($A22="","",COUNTIFS('Acciones correctivas'!$F$5:$F$200,$A22,'Acciones correctivas'!$I$5:$I$200,"&lt;&gt;Completada",'Acciones correctivas'!$I$5:$I$200,"&lt;&gt;Verificada eficaz",'Acciones correctivas'!$A$5:$A$200,"&lt;&gt;EJEMPLO*",'Acciones correctivas'!$H$5:$H$200,"&lt;"&amp;TODAY()))</f>
      </c>
      <c r="E22" s="29">
        <f>IF($A22="","",IFERROR(1/(1/MINIFS('Acciones correctivas'!$H$5:$H$200,'Acciones correctivas'!$F$5:$F$200,$A22,'Acciones correctivas'!$I$5:$I$200,"&lt;&gt;Completada",'Acciones correctivas'!$I$5:$I$200,"&lt;&gt;Verificada eficaz",'Acciones correctivas'!$A$5:$A$200,"&lt;&gt;EJEMPLO*",'Acciones correctivas'!$H$5:$H$200,"&gt;="&amp;TODAY())),"—"))</f>
      </c>
      <c r="F22" s="28">
        <f>IF($A22="","",COUNTIFS('Hallazgos'!$K$5:$K$200,$A22,'Hallazgos'!$M$5:$M$200,"&lt;&gt;Cerrado",'Hallazgos'!$A$5:$A$200,"&lt;&gt;EJEMPLO*"))</f>
      </c>
    </row>
    <row r="23" spans="1:6" x14ac:dyDescent="0.25">
      <c r="A23" s="19"/>
      <c r="B23" s="19"/>
      <c r="C23" s="28">
        <f>IF($A23="","",COUNTIFS('Acciones correctivas'!$F$5:$F$200,$A23,'Acciones correctivas'!$I$5:$I$200,"&lt;&gt;Completada",'Acciones correctivas'!$I$5:$I$200,"&lt;&gt;Verificada eficaz",'Acciones correctivas'!$A$5:$A$200,"&lt;&gt;EJEMPLO*"))</f>
      </c>
      <c r="D23" s="28">
        <f>IF($A23="","",COUNTIFS('Acciones correctivas'!$F$5:$F$200,$A23,'Acciones correctivas'!$I$5:$I$200,"&lt;&gt;Completada",'Acciones correctivas'!$I$5:$I$200,"&lt;&gt;Verificada eficaz",'Acciones correctivas'!$A$5:$A$200,"&lt;&gt;EJEMPLO*",'Acciones correctivas'!$H$5:$H$200,"&lt;"&amp;TODAY()))</f>
      </c>
      <c r="E23" s="29">
        <f>IF($A23="","",IFERROR(1/(1/MINIFS('Acciones correctivas'!$H$5:$H$200,'Acciones correctivas'!$F$5:$F$200,$A23,'Acciones correctivas'!$I$5:$I$200,"&lt;&gt;Completada",'Acciones correctivas'!$I$5:$I$200,"&lt;&gt;Verificada eficaz",'Acciones correctivas'!$A$5:$A$200,"&lt;&gt;EJEMPLO*",'Acciones correctivas'!$H$5:$H$200,"&gt;="&amp;TODAY())),"—"))</f>
      </c>
      <c r="F23" s="28">
        <f>IF($A23="","",COUNTIFS('Hallazgos'!$K$5:$K$200,$A23,'Hallazgos'!$M$5:$M$200,"&lt;&gt;Cerrado",'Hallazgos'!$A$5:$A$200,"&lt;&gt;EJEMPLO*"))</f>
      </c>
    </row>
    <row r="24" spans="1:6" x14ac:dyDescent="0.25">
      <c r="A24" s="19"/>
      <c r="B24" s="19"/>
      <c r="C24" s="28">
        <f>IF($A24="","",COUNTIFS('Acciones correctivas'!$F$5:$F$200,$A24,'Acciones correctivas'!$I$5:$I$200,"&lt;&gt;Completada",'Acciones correctivas'!$I$5:$I$200,"&lt;&gt;Verificada eficaz",'Acciones correctivas'!$A$5:$A$200,"&lt;&gt;EJEMPLO*"))</f>
      </c>
      <c r="D24" s="28">
        <f>IF($A24="","",COUNTIFS('Acciones correctivas'!$F$5:$F$200,$A24,'Acciones correctivas'!$I$5:$I$200,"&lt;&gt;Completada",'Acciones correctivas'!$I$5:$I$200,"&lt;&gt;Verificada eficaz",'Acciones correctivas'!$A$5:$A$200,"&lt;&gt;EJEMPLO*",'Acciones correctivas'!$H$5:$H$200,"&lt;"&amp;TODAY()))</f>
      </c>
      <c r="E24" s="29">
        <f>IF($A24="","",IFERROR(1/(1/MINIFS('Acciones correctivas'!$H$5:$H$200,'Acciones correctivas'!$F$5:$F$200,$A24,'Acciones correctivas'!$I$5:$I$200,"&lt;&gt;Completada",'Acciones correctivas'!$I$5:$I$200,"&lt;&gt;Verificada eficaz",'Acciones correctivas'!$A$5:$A$200,"&lt;&gt;EJEMPLO*",'Acciones correctivas'!$H$5:$H$200,"&gt;="&amp;TODAY())),"—"))</f>
      </c>
      <c r="F24" s="28">
        <f>IF($A24="","",COUNTIFS('Hallazgos'!$K$5:$K$200,$A24,'Hallazgos'!$M$5:$M$200,"&lt;&gt;Cerrado",'Hallazgos'!$A$5:$A$200,"&lt;&gt;EJEMPLO*"))</f>
      </c>
    </row>
    <row r="25" spans="1:6" x14ac:dyDescent="0.25">
      <c r="A25" s="19"/>
      <c r="B25" s="19"/>
      <c r="C25" s="28">
        <f>IF($A25="","",COUNTIFS('Acciones correctivas'!$F$5:$F$200,$A25,'Acciones correctivas'!$I$5:$I$200,"&lt;&gt;Completada",'Acciones correctivas'!$I$5:$I$200,"&lt;&gt;Verificada eficaz",'Acciones correctivas'!$A$5:$A$200,"&lt;&gt;EJEMPLO*"))</f>
      </c>
      <c r="D25" s="28">
        <f>IF($A25="","",COUNTIFS('Acciones correctivas'!$F$5:$F$200,$A25,'Acciones correctivas'!$I$5:$I$200,"&lt;&gt;Completada",'Acciones correctivas'!$I$5:$I$200,"&lt;&gt;Verificada eficaz",'Acciones correctivas'!$A$5:$A$200,"&lt;&gt;EJEMPLO*",'Acciones correctivas'!$H$5:$H$200,"&lt;"&amp;TODAY()))</f>
      </c>
      <c r="E25" s="29">
        <f>IF($A25="","",IFERROR(1/(1/MINIFS('Acciones correctivas'!$H$5:$H$200,'Acciones correctivas'!$F$5:$F$200,$A25,'Acciones correctivas'!$I$5:$I$200,"&lt;&gt;Completada",'Acciones correctivas'!$I$5:$I$200,"&lt;&gt;Verificada eficaz",'Acciones correctivas'!$A$5:$A$200,"&lt;&gt;EJEMPLO*",'Acciones correctivas'!$H$5:$H$200,"&gt;="&amp;TODAY())),"—"))</f>
      </c>
      <c r="F25" s="28">
        <f>IF($A25="","",COUNTIFS('Hallazgos'!$K$5:$K$200,$A25,'Hallazgos'!$M$5:$M$200,"&lt;&gt;Cerrado",'Hallazgos'!$A$5:$A$200,"&lt;&gt;EJEMPLO*"))</f>
      </c>
    </row>
    <row r="26" spans="1:6" x14ac:dyDescent="0.25">
      <c r="A26" s="19"/>
      <c r="B26" s="19"/>
      <c r="C26" s="28">
        <f>IF($A26="","",COUNTIFS('Acciones correctivas'!$F$5:$F$200,$A26,'Acciones correctivas'!$I$5:$I$200,"&lt;&gt;Completada",'Acciones correctivas'!$I$5:$I$200,"&lt;&gt;Verificada eficaz",'Acciones correctivas'!$A$5:$A$200,"&lt;&gt;EJEMPLO*"))</f>
      </c>
      <c r="D26" s="28">
        <f>IF($A26="","",COUNTIFS('Acciones correctivas'!$F$5:$F$200,$A26,'Acciones correctivas'!$I$5:$I$200,"&lt;&gt;Completada",'Acciones correctivas'!$I$5:$I$200,"&lt;&gt;Verificada eficaz",'Acciones correctivas'!$A$5:$A$200,"&lt;&gt;EJEMPLO*",'Acciones correctivas'!$H$5:$H$200,"&lt;"&amp;TODAY()))</f>
      </c>
      <c r="E26" s="29">
        <f>IF($A26="","",IFERROR(1/(1/MINIFS('Acciones correctivas'!$H$5:$H$200,'Acciones correctivas'!$F$5:$F$200,$A26,'Acciones correctivas'!$I$5:$I$200,"&lt;&gt;Completada",'Acciones correctivas'!$I$5:$I$200,"&lt;&gt;Verificada eficaz",'Acciones correctivas'!$A$5:$A$200,"&lt;&gt;EJEMPLO*",'Acciones correctivas'!$H$5:$H$200,"&gt;="&amp;TODAY())),"—"))</f>
      </c>
      <c r="F26" s="28">
        <f>IF($A26="","",COUNTIFS('Hallazgos'!$K$5:$K$200,$A26,'Hallazgos'!$M$5:$M$200,"&lt;&gt;Cerrado",'Hallazgos'!$A$5:$A$200,"&lt;&gt;EJEMPLO*"))</f>
      </c>
    </row>
    <row r="27" spans="1:6" x14ac:dyDescent="0.25">
      <c r="A27" s="19"/>
      <c r="B27" s="19"/>
      <c r="C27" s="28">
        <f>IF($A27="","",COUNTIFS('Acciones correctivas'!$F$5:$F$200,$A27,'Acciones correctivas'!$I$5:$I$200,"&lt;&gt;Completada",'Acciones correctivas'!$I$5:$I$200,"&lt;&gt;Verificada eficaz",'Acciones correctivas'!$A$5:$A$200,"&lt;&gt;EJEMPLO*"))</f>
      </c>
      <c r="D27" s="28">
        <f>IF($A27="","",COUNTIFS('Acciones correctivas'!$F$5:$F$200,$A27,'Acciones correctivas'!$I$5:$I$200,"&lt;&gt;Completada",'Acciones correctivas'!$I$5:$I$200,"&lt;&gt;Verificada eficaz",'Acciones correctivas'!$A$5:$A$200,"&lt;&gt;EJEMPLO*",'Acciones correctivas'!$H$5:$H$200,"&lt;"&amp;TODAY()))</f>
      </c>
      <c r="E27" s="29">
        <f>IF($A27="","",IFERROR(1/(1/MINIFS('Acciones correctivas'!$H$5:$H$200,'Acciones correctivas'!$F$5:$F$200,$A27,'Acciones correctivas'!$I$5:$I$200,"&lt;&gt;Completada",'Acciones correctivas'!$I$5:$I$200,"&lt;&gt;Verificada eficaz",'Acciones correctivas'!$A$5:$A$200,"&lt;&gt;EJEMPLO*",'Acciones correctivas'!$H$5:$H$200,"&gt;="&amp;TODAY())),"—"))</f>
      </c>
      <c r="F27" s="28">
        <f>IF($A27="","",COUNTIFS('Hallazgos'!$K$5:$K$200,$A27,'Hallazgos'!$M$5:$M$200,"&lt;&gt;Cerrado",'Hallazgos'!$A$5:$A$200,"&lt;&gt;EJEMPLO*"))</f>
      </c>
    </row>
    <row r="28" spans="1:6" x14ac:dyDescent="0.25">
      <c r="A28" s="19"/>
      <c r="B28" s="19"/>
      <c r="C28" s="28">
        <f>IF($A28="","",COUNTIFS('Acciones correctivas'!$F$5:$F$200,$A28,'Acciones correctivas'!$I$5:$I$200,"&lt;&gt;Completada",'Acciones correctivas'!$I$5:$I$200,"&lt;&gt;Verificada eficaz",'Acciones correctivas'!$A$5:$A$200,"&lt;&gt;EJEMPLO*"))</f>
      </c>
      <c r="D28" s="28">
        <f>IF($A28="","",COUNTIFS('Acciones correctivas'!$F$5:$F$200,$A28,'Acciones correctivas'!$I$5:$I$200,"&lt;&gt;Completada",'Acciones correctivas'!$I$5:$I$200,"&lt;&gt;Verificada eficaz",'Acciones correctivas'!$A$5:$A$200,"&lt;&gt;EJEMPLO*",'Acciones correctivas'!$H$5:$H$200,"&lt;"&amp;TODAY()))</f>
      </c>
      <c r="E28" s="29">
        <f>IF($A28="","",IFERROR(1/(1/MINIFS('Acciones correctivas'!$H$5:$H$200,'Acciones correctivas'!$F$5:$F$200,$A28,'Acciones correctivas'!$I$5:$I$200,"&lt;&gt;Completada",'Acciones correctivas'!$I$5:$I$200,"&lt;&gt;Verificada eficaz",'Acciones correctivas'!$A$5:$A$200,"&lt;&gt;EJEMPLO*",'Acciones correctivas'!$H$5:$H$200,"&gt;="&amp;TODAY())),"—"))</f>
      </c>
      <c r="F28" s="28">
        <f>IF($A28="","",COUNTIFS('Hallazgos'!$K$5:$K$200,$A28,'Hallazgos'!$M$5:$M$200,"&lt;&gt;Cerrado",'Hallazgos'!$A$5:$A$200,"&lt;&gt;EJEMPLO*"))</f>
      </c>
    </row>
    <row r="29" spans="1:6" x14ac:dyDescent="0.25">
      <c r="A29" s="19"/>
      <c r="B29" s="19"/>
      <c r="C29" s="28">
        <f>IF($A29="","",COUNTIFS('Acciones correctivas'!$F$5:$F$200,$A29,'Acciones correctivas'!$I$5:$I$200,"&lt;&gt;Completada",'Acciones correctivas'!$I$5:$I$200,"&lt;&gt;Verificada eficaz",'Acciones correctivas'!$A$5:$A$200,"&lt;&gt;EJEMPLO*"))</f>
      </c>
      <c r="D29" s="28">
        <f>IF($A29="","",COUNTIFS('Acciones correctivas'!$F$5:$F$200,$A29,'Acciones correctivas'!$I$5:$I$200,"&lt;&gt;Completada",'Acciones correctivas'!$I$5:$I$200,"&lt;&gt;Verificada eficaz",'Acciones correctivas'!$A$5:$A$200,"&lt;&gt;EJEMPLO*",'Acciones correctivas'!$H$5:$H$200,"&lt;"&amp;TODAY()))</f>
      </c>
      <c r="E29" s="29">
        <f>IF($A29="","",IFERROR(1/(1/MINIFS('Acciones correctivas'!$H$5:$H$200,'Acciones correctivas'!$F$5:$F$200,$A29,'Acciones correctivas'!$I$5:$I$200,"&lt;&gt;Completada",'Acciones correctivas'!$I$5:$I$200,"&lt;&gt;Verificada eficaz",'Acciones correctivas'!$A$5:$A$200,"&lt;&gt;EJEMPLO*",'Acciones correctivas'!$H$5:$H$200,"&gt;="&amp;TODAY())),"—"))</f>
      </c>
      <c r="F29" s="28">
        <f>IF($A29="","",COUNTIFS('Hallazgos'!$K$5:$K$200,$A29,'Hallazgos'!$M$5:$M$200,"&lt;&gt;Cerrado",'Hallazgos'!$A$5:$A$200,"&lt;&gt;EJEMPLO*"))</f>
      </c>
    </row>
    <row r="30" spans="1:6" x14ac:dyDescent="0.25">
      <c r="A30" s="19"/>
      <c r="B30" s="19"/>
      <c r="C30" s="28">
        <f>IF($A30="","",COUNTIFS('Acciones correctivas'!$F$5:$F$200,$A30,'Acciones correctivas'!$I$5:$I$200,"&lt;&gt;Completada",'Acciones correctivas'!$I$5:$I$200,"&lt;&gt;Verificada eficaz",'Acciones correctivas'!$A$5:$A$200,"&lt;&gt;EJEMPLO*"))</f>
      </c>
      <c r="D30" s="28">
        <f>IF($A30="","",COUNTIFS('Acciones correctivas'!$F$5:$F$200,$A30,'Acciones correctivas'!$I$5:$I$200,"&lt;&gt;Completada",'Acciones correctivas'!$I$5:$I$200,"&lt;&gt;Verificada eficaz",'Acciones correctivas'!$A$5:$A$200,"&lt;&gt;EJEMPLO*",'Acciones correctivas'!$H$5:$H$200,"&lt;"&amp;TODAY()))</f>
      </c>
      <c r="E30" s="29">
        <f>IF($A30="","",IFERROR(1/(1/MINIFS('Acciones correctivas'!$H$5:$H$200,'Acciones correctivas'!$F$5:$F$200,$A30,'Acciones correctivas'!$I$5:$I$200,"&lt;&gt;Completada",'Acciones correctivas'!$I$5:$I$200,"&lt;&gt;Verificada eficaz",'Acciones correctivas'!$A$5:$A$200,"&lt;&gt;EJEMPLO*",'Acciones correctivas'!$H$5:$H$200,"&gt;="&amp;TODAY())),"—"))</f>
      </c>
      <c r="F30" s="28">
        <f>IF($A30="","",COUNTIFS('Hallazgos'!$K$5:$K$200,$A30,'Hallazgos'!$M$5:$M$200,"&lt;&gt;Cerrado",'Hallazgos'!$A$5:$A$200,"&lt;&gt;EJEMPLO*"))</f>
      </c>
    </row>
    <row r="31" spans="1:6" x14ac:dyDescent="0.25">
      <c r="A31" s="19"/>
      <c r="B31" s="19"/>
      <c r="C31" s="28">
        <f>IF($A31="","",COUNTIFS('Acciones correctivas'!$F$5:$F$200,$A31,'Acciones correctivas'!$I$5:$I$200,"&lt;&gt;Completada",'Acciones correctivas'!$I$5:$I$200,"&lt;&gt;Verificada eficaz",'Acciones correctivas'!$A$5:$A$200,"&lt;&gt;EJEMPLO*"))</f>
      </c>
      <c r="D31" s="28">
        <f>IF($A31="","",COUNTIFS('Acciones correctivas'!$F$5:$F$200,$A31,'Acciones correctivas'!$I$5:$I$200,"&lt;&gt;Completada",'Acciones correctivas'!$I$5:$I$200,"&lt;&gt;Verificada eficaz",'Acciones correctivas'!$A$5:$A$200,"&lt;&gt;EJEMPLO*",'Acciones correctivas'!$H$5:$H$200,"&lt;"&amp;TODAY()))</f>
      </c>
      <c r="E31" s="29">
        <f>IF($A31="","",IFERROR(1/(1/MINIFS('Acciones correctivas'!$H$5:$H$200,'Acciones correctivas'!$F$5:$F$200,$A31,'Acciones correctivas'!$I$5:$I$200,"&lt;&gt;Completada",'Acciones correctivas'!$I$5:$I$200,"&lt;&gt;Verificada eficaz",'Acciones correctivas'!$A$5:$A$200,"&lt;&gt;EJEMPLO*",'Acciones correctivas'!$H$5:$H$200,"&gt;="&amp;TODAY())),"—"))</f>
      </c>
      <c r="F31" s="28">
        <f>IF($A31="","",COUNTIFS('Hallazgos'!$K$5:$K$200,$A31,'Hallazgos'!$M$5:$M$200,"&lt;&gt;Cerrado",'Hallazgos'!$A$5:$A$200,"&lt;&gt;EJEMPLO*"))</f>
      </c>
    </row>
    <row r="32" spans="1:6" x14ac:dyDescent="0.25">
      <c r="A32" s="19"/>
      <c r="B32" s="19"/>
      <c r="C32" s="28">
        <f>IF($A32="","",COUNTIFS('Acciones correctivas'!$F$5:$F$200,$A32,'Acciones correctivas'!$I$5:$I$200,"&lt;&gt;Completada",'Acciones correctivas'!$I$5:$I$200,"&lt;&gt;Verificada eficaz",'Acciones correctivas'!$A$5:$A$200,"&lt;&gt;EJEMPLO*"))</f>
      </c>
      <c r="D32" s="28">
        <f>IF($A32="","",COUNTIFS('Acciones correctivas'!$F$5:$F$200,$A32,'Acciones correctivas'!$I$5:$I$200,"&lt;&gt;Completada",'Acciones correctivas'!$I$5:$I$200,"&lt;&gt;Verificada eficaz",'Acciones correctivas'!$A$5:$A$200,"&lt;&gt;EJEMPLO*",'Acciones correctivas'!$H$5:$H$200,"&lt;"&amp;TODAY()))</f>
      </c>
      <c r="E32" s="29">
        <f>IF($A32="","",IFERROR(1/(1/MINIFS('Acciones correctivas'!$H$5:$H$200,'Acciones correctivas'!$F$5:$F$200,$A32,'Acciones correctivas'!$I$5:$I$200,"&lt;&gt;Completada",'Acciones correctivas'!$I$5:$I$200,"&lt;&gt;Verificada eficaz",'Acciones correctivas'!$A$5:$A$200,"&lt;&gt;EJEMPLO*",'Acciones correctivas'!$H$5:$H$200,"&gt;="&amp;TODAY())),"—"))</f>
      </c>
      <c r="F32" s="28">
        <f>IF($A32="","",COUNTIFS('Hallazgos'!$K$5:$K$200,$A32,'Hallazgos'!$M$5:$M$200,"&lt;&gt;Cerrado",'Hallazgos'!$A$5:$A$200,"&lt;&gt;EJEMPLO*"))</f>
      </c>
    </row>
    <row r="33" spans="1:6" x14ac:dyDescent="0.25">
      <c r="A33" s="19"/>
      <c r="B33" s="19"/>
      <c r="C33" s="28">
        <f>IF($A33="","",COUNTIFS('Acciones correctivas'!$F$5:$F$200,$A33,'Acciones correctivas'!$I$5:$I$200,"&lt;&gt;Completada",'Acciones correctivas'!$I$5:$I$200,"&lt;&gt;Verificada eficaz",'Acciones correctivas'!$A$5:$A$200,"&lt;&gt;EJEMPLO*"))</f>
      </c>
      <c r="D33" s="28">
        <f>IF($A33="","",COUNTIFS('Acciones correctivas'!$F$5:$F$200,$A33,'Acciones correctivas'!$I$5:$I$200,"&lt;&gt;Completada",'Acciones correctivas'!$I$5:$I$200,"&lt;&gt;Verificada eficaz",'Acciones correctivas'!$A$5:$A$200,"&lt;&gt;EJEMPLO*",'Acciones correctivas'!$H$5:$H$200,"&lt;"&amp;TODAY()))</f>
      </c>
      <c r="E33" s="29">
        <f>IF($A33="","",IFERROR(1/(1/MINIFS('Acciones correctivas'!$H$5:$H$200,'Acciones correctivas'!$F$5:$F$200,$A33,'Acciones correctivas'!$I$5:$I$200,"&lt;&gt;Completada",'Acciones correctivas'!$I$5:$I$200,"&lt;&gt;Verificada eficaz",'Acciones correctivas'!$A$5:$A$200,"&lt;&gt;EJEMPLO*",'Acciones correctivas'!$H$5:$H$200,"&gt;="&amp;TODAY())),"—"))</f>
      </c>
      <c r="F33" s="28">
        <f>IF($A33="","",COUNTIFS('Hallazgos'!$K$5:$K$200,$A33,'Hallazgos'!$M$5:$M$200,"&lt;&gt;Cerrado",'Hallazgos'!$A$5:$A$200,"&lt;&gt;EJEMPLO*"))</f>
      </c>
    </row>
    <row r="34" spans="1:6" x14ac:dyDescent="0.25">
      <c r="A34" s="19"/>
      <c r="B34" s="19"/>
      <c r="C34" s="28">
        <f>IF($A34="","",COUNTIFS('Acciones correctivas'!$F$5:$F$200,$A34,'Acciones correctivas'!$I$5:$I$200,"&lt;&gt;Completada",'Acciones correctivas'!$I$5:$I$200,"&lt;&gt;Verificada eficaz",'Acciones correctivas'!$A$5:$A$200,"&lt;&gt;EJEMPLO*"))</f>
      </c>
      <c r="D34" s="28">
        <f>IF($A34="","",COUNTIFS('Acciones correctivas'!$F$5:$F$200,$A34,'Acciones correctivas'!$I$5:$I$200,"&lt;&gt;Completada",'Acciones correctivas'!$I$5:$I$200,"&lt;&gt;Verificada eficaz",'Acciones correctivas'!$A$5:$A$200,"&lt;&gt;EJEMPLO*",'Acciones correctivas'!$H$5:$H$200,"&lt;"&amp;TODAY()))</f>
      </c>
      <c r="E34" s="29">
        <f>IF($A34="","",IFERROR(1/(1/MINIFS('Acciones correctivas'!$H$5:$H$200,'Acciones correctivas'!$F$5:$F$200,$A34,'Acciones correctivas'!$I$5:$I$200,"&lt;&gt;Completada",'Acciones correctivas'!$I$5:$I$200,"&lt;&gt;Verificada eficaz",'Acciones correctivas'!$A$5:$A$200,"&lt;&gt;EJEMPLO*",'Acciones correctivas'!$H$5:$H$200,"&gt;="&amp;TODAY())),"—"))</f>
      </c>
      <c r="F34" s="28">
        <f>IF($A34="","",COUNTIFS('Hallazgos'!$K$5:$K$200,$A34,'Hallazgos'!$M$5:$M$200,"&lt;&gt;Cerrado",'Hallazgos'!$A$5:$A$200,"&lt;&gt;EJEMPLO*"))</f>
      </c>
    </row>
    <row r="35" spans="1:6" x14ac:dyDescent="0.25">
      <c r="A35" s="19"/>
      <c r="B35" s="19"/>
      <c r="C35" s="28">
        <f>IF($A35="","",COUNTIFS('Acciones correctivas'!$F$5:$F$200,$A35,'Acciones correctivas'!$I$5:$I$200,"&lt;&gt;Completada",'Acciones correctivas'!$I$5:$I$200,"&lt;&gt;Verificada eficaz",'Acciones correctivas'!$A$5:$A$200,"&lt;&gt;EJEMPLO*"))</f>
      </c>
      <c r="D35" s="28">
        <f>IF($A35="","",COUNTIFS('Acciones correctivas'!$F$5:$F$200,$A35,'Acciones correctivas'!$I$5:$I$200,"&lt;&gt;Completada",'Acciones correctivas'!$I$5:$I$200,"&lt;&gt;Verificada eficaz",'Acciones correctivas'!$A$5:$A$200,"&lt;&gt;EJEMPLO*",'Acciones correctivas'!$H$5:$H$200,"&lt;"&amp;TODAY()))</f>
      </c>
      <c r="E35" s="29">
        <f>IF($A35="","",IFERROR(1/(1/MINIFS('Acciones correctivas'!$H$5:$H$200,'Acciones correctivas'!$F$5:$F$200,$A35,'Acciones correctivas'!$I$5:$I$200,"&lt;&gt;Completada",'Acciones correctivas'!$I$5:$I$200,"&lt;&gt;Verificada eficaz",'Acciones correctivas'!$A$5:$A$200,"&lt;&gt;EJEMPLO*",'Acciones correctivas'!$H$5:$H$200,"&gt;="&amp;TODAY())),"—"))</f>
      </c>
      <c r="F35" s="28">
        <f>IF($A35="","",COUNTIFS('Hallazgos'!$K$5:$K$200,$A35,'Hallazgos'!$M$5:$M$200,"&lt;&gt;Cerrado",'Hallazgos'!$A$5:$A$200,"&lt;&gt;EJEMPLO*"))</f>
      </c>
    </row>
    <row r="36" spans="1:6" x14ac:dyDescent="0.25">
      <c r="A36" s="19"/>
      <c r="B36" s="19"/>
      <c r="C36" s="28">
        <f>IF($A36="","",COUNTIFS('Acciones correctivas'!$F$5:$F$200,$A36,'Acciones correctivas'!$I$5:$I$200,"&lt;&gt;Completada",'Acciones correctivas'!$I$5:$I$200,"&lt;&gt;Verificada eficaz",'Acciones correctivas'!$A$5:$A$200,"&lt;&gt;EJEMPLO*"))</f>
      </c>
      <c r="D36" s="28">
        <f>IF($A36="","",COUNTIFS('Acciones correctivas'!$F$5:$F$200,$A36,'Acciones correctivas'!$I$5:$I$200,"&lt;&gt;Completada",'Acciones correctivas'!$I$5:$I$200,"&lt;&gt;Verificada eficaz",'Acciones correctivas'!$A$5:$A$200,"&lt;&gt;EJEMPLO*",'Acciones correctivas'!$H$5:$H$200,"&lt;"&amp;TODAY()))</f>
      </c>
      <c r="E36" s="29">
        <f>IF($A36="","",IFERROR(1/(1/MINIFS('Acciones correctivas'!$H$5:$H$200,'Acciones correctivas'!$F$5:$F$200,$A36,'Acciones correctivas'!$I$5:$I$200,"&lt;&gt;Completada",'Acciones correctivas'!$I$5:$I$200,"&lt;&gt;Verificada eficaz",'Acciones correctivas'!$A$5:$A$200,"&lt;&gt;EJEMPLO*",'Acciones correctivas'!$H$5:$H$200,"&gt;="&amp;TODAY())),"—"))</f>
      </c>
      <c r="F36" s="28">
        <f>IF($A36="","",COUNTIFS('Hallazgos'!$K$5:$K$200,$A36,'Hallazgos'!$M$5:$M$200,"&lt;&gt;Cerrado",'Hallazgos'!$A$5:$A$200,"&lt;&gt;EJEMPLO*"))</f>
      </c>
    </row>
    <row r="37" spans="1:6" x14ac:dyDescent="0.25">
      <c r="A37" s="19"/>
      <c r="B37" s="19"/>
      <c r="C37" s="28">
        <f>IF($A37="","",COUNTIFS('Acciones correctivas'!$F$5:$F$200,$A37,'Acciones correctivas'!$I$5:$I$200,"&lt;&gt;Completada",'Acciones correctivas'!$I$5:$I$200,"&lt;&gt;Verificada eficaz",'Acciones correctivas'!$A$5:$A$200,"&lt;&gt;EJEMPLO*"))</f>
      </c>
      <c r="D37" s="28">
        <f>IF($A37="","",COUNTIFS('Acciones correctivas'!$F$5:$F$200,$A37,'Acciones correctivas'!$I$5:$I$200,"&lt;&gt;Completada",'Acciones correctivas'!$I$5:$I$200,"&lt;&gt;Verificada eficaz",'Acciones correctivas'!$A$5:$A$200,"&lt;&gt;EJEMPLO*",'Acciones correctivas'!$H$5:$H$200,"&lt;"&amp;TODAY()))</f>
      </c>
      <c r="E37" s="29">
        <f>IF($A37="","",IFERROR(1/(1/MINIFS('Acciones correctivas'!$H$5:$H$200,'Acciones correctivas'!$F$5:$F$200,$A37,'Acciones correctivas'!$I$5:$I$200,"&lt;&gt;Completada",'Acciones correctivas'!$I$5:$I$200,"&lt;&gt;Verificada eficaz",'Acciones correctivas'!$A$5:$A$200,"&lt;&gt;EJEMPLO*",'Acciones correctivas'!$H$5:$H$200,"&gt;="&amp;TODAY())),"—"))</f>
      </c>
      <c r="F37" s="28">
        <f>IF($A37="","",COUNTIFS('Hallazgos'!$K$5:$K$200,$A37,'Hallazgos'!$M$5:$M$200,"&lt;&gt;Cerrado",'Hallazgos'!$A$5:$A$200,"&lt;&gt;EJEMPLO*"))</f>
      </c>
    </row>
    <row r="38" spans="1:6" x14ac:dyDescent="0.25">
      <c r="A38" s="19"/>
      <c r="B38" s="19"/>
      <c r="C38" s="28">
        <f>IF($A38="","",COUNTIFS('Acciones correctivas'!$F$5:$F$200,$A38,'Acciones correctivas'!$I$5:$I$200,"&lt;&gt;Completada",'Acciones correctivas'!$I$5:$I$200,"&lt;&gt;Verificada eficaz",'Acciones correctivas'!$A$5:$A$200,"&lt;&gt;EJEMPLO*"))</f>
      </c>
      <c r="D38" s="28">
        <f>IF($A38="","",COUNTIFS('Acciones correctivas'!$F$5:$F$200,$A38,'Acciones correctivas'!$I$5:$I$200,"&lt;&gt;Completada",'Acciones correctivas'!$I$5:$I$200,"&lt;&gt;Verificada eficaz",'Acciones correctivas'!$A$5:$A$200,"&lt;&gt;EJEMPLO*",'Acciones correctivas'!$H$5:$H$200,"&lt;"&amp;TODAY()))</f>
      </c>
      <c r="E38" s="29">
        <f>IF($A38="","",IFERROR(1/(1/MINIFS('Acciones correctivas'!$H$5:$H$200,'Acciones correctivas'!$F$5:$F$200,$A38,'Acciones correctivas'!$I$5:$I$200,"&lt;&gt;Completada",'Acciones correctivas'!$I$5:$I$200,"&lt;&gt;Verificada eficaz",'Acciones correctivas'!$A$5:$A$200,"&lt;&gt;EJEMPLO*",'Acciones correctivas'!$H$5:$H$200,"&gt;="&amp;TODAY())),"—"))</f>
      </c>
      <c r="F38" s="28">
        <f>IF($A38="","",COUNTIFS('Hallazgos'!$K$5:$K$200,$A38,'Hallazgos'!$M$5:$M$200,"&lt;&gt;Cerrado",'Hallazgos'!$A$5:$A$200,"&lt;&gt;EJEMPLO*"))</f>
      </c>
    </row>
    <row r="39" spans="1:6" x14ac:dyDescent="0.25">
      <c r="A39" s="19"/>
      <c r="B39" s="19"/>
      <c r="C39" s="28">
        <f>IF($A39="","",COUNTIFS('Acciones correctivas'!$F$5:$F$200,$A39,'Acciones correctivas'!$I$5:$I$200,"&lt;&gt;Completada",'Acciones correctivas'!$I$5:$I$200,"&lt;&gt;Verificada eficaz",'Acciones correctivas'!$A$5:$A$200,"&lt;&gt;EJEMPLO*"))</f>
      </c>
      <c r="D39" s="28">
        <f>IF($A39="","",COUNTIFS('Acciones correctivas'!$F$5:$F$200,$A39,'Acciones correctivas'!$I$5:$I$200,"&lt;&gt;Completada",'Acciones correctivas'!$I$5:$I$200,"&lt;&gt;Verificada eficaz",'Acciones correctivas'!$A$5:$A$200,"&lt;&gt;EJEMPLO*",'Acciones correctivas'!$H$5:$H$200,"&lt;"&amp;TODAY()))</f>
      </c>
      <c r="E39" s="29">
        <f>IF($A39="","",IFERROR(1/(1/MINIFS('Acciones correctivas'!$H$5:$H$200,'Acciones correctivas'!$F$5:$F$200,$A39,'Acciones correctivas'!$I$5:$I$200,"&lt;&gt;Completada",'Acciones correctivas'!$I$5:$I$200,"&lt;&gt;Verificada eficaz",'Acciones correctivas'!$A$5:$A$200,"&lt;&gt;EJEMPLO*",'Acciones correctivas'!$H$5:$H$200,"&gt;="&amp;TODAY())),"—"))</f>
      </c>
      <c r="F39" s="28">
        <f>IF($A39="","",COUNTIFS('Hallazgos'!$K$5:$K$200,$A39,'Hallazgos'!$M$5:$M$200,"&lt;&gt;Cerrado",'Hallazgos'!$A$5:$A$200,"&lt;&gt;EJEMPLO*"))</f>
      </c>
    </row>
    <row r="40" spans="1:6" x14ac:dyDescent="0.25">
      <c r="A40" s="19"/>
      <c r="B40" s="19"/>
      <c r="C40" s="28">
        <f>IF($A40="","",COUNTIFS('Acciones correctivas'!$F$5:$F$200,$A40,'Acciones correctivas'!$I$5:$I$200,"&lt;&gt;Completada",'Acciones correctivas'!$I$5:$I$200,"&lt;&gt;Verificada eficaz",'Acciones correctivas'!$A$5:$A$200,"&lt;&gt;EJEMPLO*"))</f>
      </c>
      <c r="D40" s="28">
        <f>IF($A40="","",COUNTIFS('Acciones correctivas'!$F$5:$F$200,$A40,'Acciones correctivas'!$I$5:$I$200,"&lt;&gt;Completada",'Acciones correctivas'!$I$5:$I$200,"&lt;&gt;Verificada eficaz",'Acciones correctivas'!$A$5:$A$200,"&lt;&gt;EJEMPLO*",'Acciones correctivas'!$H$5:$H$200,"&lt;"&amp;TODAY()))</f>
      </c>
      <c r="E40" s="29">
        <f>IF($A40="","",IFERROR(1/(1/MINIFS('Acciones correctivas'!$H$5:$H$200,'Acciones correctivas'!$F$5:$F$200,$A40,'Acciones correctivas'!$I$5:$I$200,"&lt;&gt;Completada",'Acciones correctivas'!$I$5:$I$200,"&lt;&gt;Verificada eficaz",'Acciones correctivas'!$A$5:$A$200,"&lt;&gt;EJEMPLO*",'Acciones correctivas'!$H$5:$H$200,"&gt;="&amp;TODAY())),"—"))</f>
      </c>
      <c r="F40" s="28">
        <f>IF($A40="","",COUNTIFS('Hallazgos'!$K$5:$K$200,$A40,'Hallazgos'!$M$5:$M$200,"&lt;&gt;Cerrado",'Hallazgos'!$A$5:$A$200,"&lt;&gt;EJEMPLO*"))</f>
      </c>
    </row>
    <row r="41" spans="1:6" x14ac:dyDescent="0.25">
      <c r="A41" s="19"/>
      <c r="B41" s="19"/>
      <c r="C41" s="28">
        <f>IF($A41="","",COUNTIFS('Acciones correctivas'!$F$5:$F$200,$A41,'Acciones correctivas'!$I$5:$I$200,"&lt;&gt;Completada",'Acciones correctivas'!$I$5:$I$200,"&lt;&gt;Verificada eficaz",'Acciones correctivas'!$A$5:$A$200,"&lt;&gt;EJEMPLO*"))</f>
      </c>
      <c r="D41" s="28">
        <f>IF($A41="","",COUNTIFS('Acciones correctivas'!$F$5:$F$200,$A41,'Acciones correctivas'!$I$5:$I$200,"&lt;&gt;Completada",'Acciones correctivas'!$I$5:$I$200,"&lt;&gt;Verificada eficaz",'Acciones correctivas'!$A$5:$A$200,"&lt;&gt;EJEMPLO*",'Acciones correctivas'!$H$5:$H$200,"&lt;"&amp;TODAY()))</f>
      </c>
      <c r="E41" s="29">
        <f>IF($A41="","",IFERROR(1/(1/MINIFS('Acciones correctivas'!$H$5:$H$200,'Acciones correctivas'!$F$5:$F$200,$A41,'Acciones correctivas'!$I$5:$I$200,"&lt;&gt;Completada",'Acciones correctivas'!$I$5:$I$200,"&lt;&gt;Verificada eficaz",'Acciones correctivas'!$A$5:$A$200,"&lt;&gt;EJEMPLO*",'Acciones correctivas'!$H$5:$H$200,"&gt;="&amp;TODAY())),"—"))</f>
      </c>
      <c r="F41" s="28">
        <f>IF($A41="","",COUNTIFS('Hallazgos'!$K$5:$K$200,$A41,'Hallazgos'!$M$5:$M$200,"&lt;&gt;Cerrado",'Hallazgos'!$A$5:$A$200,"&lt;&gt;EJEMPLO*"))</f>
      </c>
    </row>
    <row r="42" spans="1:6" x14ac:dyDescent="0.25">
      <c r="A42" s="19"/>
      <c r="B42" s="19"/>
      <c r="C42" s="28">
        <f>IF($A42="","",COUNTIFS('Acciones correctivas'!$F$5:$F$200,$A42,'Acciones correctivas'!$I$5:$I$200,"&lt;&gt;Completada",'Acciones correctivas'!$I$5:$I$200,"&lt;&gt;Verificada eficaz",'Acciones correctivas'!$A$5:$A$200,"&lt;&gt;EJEMPLO*"))</f>
      </c>
      <c r="D42" s="28">
        <f>IF($A42="","",COUNTIFS('Acciones correctivas'!$F$5:$F$200,$A42,'Acciones correctivas'!$I$5:$I$200,"&lt;&gt;Completada",'Acciones correctivas'!$I$5:$I$200,"&lt;&gt;Verificada eficaz",'Acciones correctivas'!$A$5:$A$200,"&lt;&gt;EJEMPLO*",'Acciones correctivas'!$H$5:$H$200,"&lt;"&amp;TODAY()))</f>
      </c>
      <c r="E42" s="29">
        <f>IF($A42="","",IFERROR(1/(1/MINIFS('Acciones correctivas'!$H$5:$H$200,'Acciones correctivas'!$F$5:$F$200,$A42,'Acciones correctivas'!$I$5:$I$200,"&lt;&gt;Completada",'Acciones correctivas'!$I$5:$I$200,"&lt;&gt;Verificada eficaz",'Acciones correctivas'!$A$5:$A$200,"&lt;&gt;EJEMPLO*",'Acciones correctivas'!$H$5:$H$200,"&gt;="&amp;TODAY())),"—"))</f>
      </c>
      <c r="F42" s="28">
        <f>IF($A42="","",COUNTIFS('Hallazgos'!$K$5:$K$200,$A42,'Hallazgos'!$M$5:$M$200,"&lt;&gt;Cerrado",'Hallazgos'!$A$5:$A$200,"&lt;&gt;EJEMPLO*"))</f>
      </c>
    </row>
    <row r="43" spans="1:6" x14ac:dyDescent="0.25">
      <c r="A43" s="19"/>
      <c r="B43" s="19"/>
      <c r="C43" s="28">
        <f>IF($A43="","",COUNTIFS('Acciones correctivas'!$F$5:$F$200,$A43,'Acciones correctivas'!$I$5:$I$200,"&lt;&gt;Completada",'Acciones correctivas'!$I$5:$I$200,"&lt;&gt;Verificada eficaz",'Acciones correctivas'!$A$5:$A$200,"&lt;&gt;EJEMPLO*"))</f>
      </c>
      <c r="D43" s="28">
        <f>IF($A43="","",COUNTIFS('Acciones correctivas'!$F$5:$F$200,$A43,'Acciones correctivas'!$I$5:$I$200,"&lt;&gt;Completada",'Acciones correctivas'!$I$5:$I$200,"&lt;&gt;Verificada eficaz",'Acciones correctivas'!$A$5:$A$200,"&lt;&gt;EJEMPLO*",'Acciones correctivas'!$H$5:$H$200,"&lt;"&amp;TODAY()))</f>
      </c>
      <c r="E43" s="29">
        <f>IF($A43="","",IFERROR(1/(1/MINIFS('Acciones correctivas'!$H$5:$H$200,'Acciones correctivas'!$F$5:$F$200,$A43,'Acciones correctivas'!$I$5:$I$200,"&lt;&gt;Completada",'Acciones correctivas'!$I$5:$I$200,"&lt;&gt;Verificada eficaz",'Acciones correctivas'!$A$5:$A$200,"&lt;&gt;EJEMPLO*",'Acciones correctivas'!$H$5:$H$200,"&gt;="&amp;TODAY())),"—"))</f>
      </c>
      <c r="F43" s="28">
        <f>IF($A43="","",COUNTIFS('Hallazgos'!$K$5:$K$200,$A43,'Hallazgos'!$M$5:$M$200,"&lt;&gt;Cerrado",'Hallazgos'!$A$5:$A$200,"&lt;&gt;EJEMPLO*"))</f>
      </c>
    </row>
    <row r="44" spans="1:6" x14ac:dyDescent="0.25">
      <c r="A44" s="19"/>
      <c r="B44" s="19"/>
      <c r="C44" s="28">
        <f>IF($A44="","",COUNTIFS('Acciones correctivas'!$F$5:$F$200,$A44,'Acciones correctivas'!$I$5:$I$200,"&lt;&gt;Completada",'Acciones correctivas'!$I$5:$I$200,"&lt;&gt;Verificada eficaz",'Acciones correctivas'!$A$5:$A$200,"&lt;&gt;EJEMPLO*"))</f>
      </c>
      <c r="D44" s="28">
        <f>IF($A44="","",COUNTIFS('Acciones correctivas'!$F$5:$F$200,$A44,'Acciones correctivas'!$I$5:$I$200,"&lt;&gt;Completada",'Acciones correctivas'!$I$5:$I$200,"&lt;&gt;Verificada eficaz",'Acciones correctivas'!$A$5:$A$200,"&lt;&gt;EJEMPLO*",'Acciones correctivas'!$H$5:$H$200,"&lt;"&amp;TODAY()))</f>
      </c>
      <c r="E44" s="29">
        <f>IF($A44="","",IFERROR(1/(1/MINIFS('Acciones correctivas'!$H$5:$H$200,'Acciones correctivas'!$F$5:$F$200,$A44,'Acciones correctivas'!$I$5:$I$200,"&lt;&gt;Completada",'Acciones correctivas'!$I$5:$I$200,"&lt;&gt;Verificada eficaz",'Acciones correctivas'!$A$5:$A$200,"&lt;&gt;EJEMPLO*",'Acciones correctivas'!$H$5:$H$200,"&gt;="&amp;TODAY())),"—"))</f>
      </c>
      <c r="F44" s="28">
        <f>IF($A44="","",COUNTIFS('Hallazgos'!$K$5:$K$200,$A44,'Hallazgos'!$M$5:$M$200,"&lt;&gt;Cerrado",'Hallazgos'!$A$5:$A$200,"&lt;&gt;EJEMPLO*"))</f>
      </c>
    </row>
    <row r="45" spans="1:6" x14ac:dyDescent="0.25">
      <c r="A45" s="19"/>
      <c r="B45" s="19"/>
      <c r="C45" s="28">
        <f>IF($A45="","",COUNTIFS('Acciones correctivas'!$F$5:$F$200,$A45,'Acciones correctivas'!$I$5:$I$200,"&lt;&gt;Completada",'Acciones correctivas'!$I$5:$I$200,"&lt;&gt;Verificada eficaz",'Acciones correctivas'!$A$5:$A$200,"&lt;&gt;EJEMPLO*"))</f>
      </c>
      <c r="D45" s="28">
        <f>IF($A45="","",COUNTIFS('Acciones correctivas'!$F$5:$F$200,$A45,'Acciones correctivas'!$I$5:$I$200,"&lt;&gt;Completada",'Acciones correctivas'!$I$5:$I$200,"&lt;&gt;Verificada eficaz",'Acciones correctivas'!$A$5:$A$200,"&lt;&gt;EJEMPLO*",'Acciones correctivas'!$H$5:$H$200,"&lt;"&amp;TODAY()))</f>
      </c>
      <c r="E45" s="29">
        <f>IF($A45="","",IFERROR(1/(1/MINIFS('Acciones correctivas'!$H$5:$H$200,'Acciones correctivas'!$F$5:$F$200,$A45,'Acciones correctivas'!$I$5:$I$200,"&lt;&gt;Completada",'Acciones correctivas'!$I$5:$I$200,"&lt;&gt;Verificada eficaz",'Acciones correctivas'!$A$5:$A$200,"&lt;&gt;EJEMPLO*",'Acciones correctivas'!$H$5:$H$200,"&gt;="&amp;TODAY())),"—"))</f>
      </c>
      <c r="F45" s="28">
        <f>IF($A45="","",COUNTIFS('Hallazgos'!$K$5:$K$200,$A45,'Hallazgos'!$M$5:$M$200,"&lt;&gt;Cerrado",'Hallazgos'!$A$5:$A$200,"&lt;&gt;EJEMPLO*"))</f>
      </c>
    </row>
    <row r="46" spans="1:6" x14ac:dyDescent="0.25">
      <c r="A46" s="19"/>
      <c r="B46" s="19"/>
      <c r="C46" s="28">
        <f>IF($A46="","",COUNTIFS('Acciones correctivas'!$F$5:$F$200,$A46,'Acciones correctivas'!$I$5:$I$200,"&lt;&gt;Completada",'Acciones correctivas'!$I$5:$I$200,"&lt;&gt;Verificada eficaz",'Acciones correctivas'!$A$5:$A$200,"&lt;&gt;EJEMPLO*"))</f>
      </c>
      <c r="D46" s="28">
        <f>IF($A46="","",COUNTIFS('Acciones correctivas'!$F$5:$F$200,$A46,'Acciones correctivas'!$I$5:$I$200,"&lt;&gt;Completada",'Acciones correctivas'!$I$5:$I$200,"&lt;&gt;Verificada eficaz",'Acciones correctivas'!$A$5:$A$200,"&lt;&gt;EJEMPLO*",'Acciones correctivas'!$H$5:$H$200,"&lt;"&amp;TODAY()))</f>
      </c>
      <c r="E46" s="29">
        <f>IF($A46="","",IFERROR(1/(1/MINIFS('Acciones correctivas'!$H$5:$H$200,'Acciones correctivas'!$F$5:$F$200,$A46,'Acciones correctivas'!$I$5:$I$200,"&lt;&gt;Completada",'Acciones correctivas'!$I$5:$I$200,"&lt;&gt;Verificada eficaz",'Acciones correctivas'!$A$5:$A$200,"&lt;&gt;EJEMPLO*",'Acciones correctivas'!$H$5:$H$200,"&gt;="&amp;TODAY())),"—"))</f>
      </c>
      <c r="F46" s="28">
        <f>IF($A46="","",COUNTIFS('Hallazgos'!$K$5:$K$200,$A46,'Hallazgos'!$M$5:$M$200,"&lt;&gt;Cerrado",'Hallazgos'!$A$5:$A$200,"&lt;&gt;EJEMPLO*"))</f>
      </c>
    </row>
    <row r="47" spans="1:6" x14ac:dyDescent="0.25">
      <c r="A47" s="19"/>
      <c r="B47" s="19"/>
      <c r="C47" s="28">
        <f>IF($A47="","",COUNTIFS('Acciones correctivas'!$F$5:$F$200,$A47,'Acciones correctivas'!$I$5:$I$200,"&lt;&gt;Completada",'Acciones correctivas'!$I$5:$I$200,"&lt;&gt;Verificada eficaz",'Acciones correctivas'!$A$5:$A$200,"&lt;&gt;EJEMPLO*"))</f>
      </c>
      <c r="D47" s="28">
        <f>IF($A47="","",COUNTIFS('Acciones correctivas'!$F$5:$F$200,$A47,'Acciones correctivas'!$I$5:$I$200,"&lt;&gt;Completada",'Acciones correctivas'!$I$5:$I$200,"&lt;&gt;Verificada eficaz",'Acciones correctivas'!$A$5:$A$200,"&lt;&gt;EJEMPLO*",'Acciones correctivas'!$H$5:$H$200,"&lt;"&amp;TODAY()))</f>
      </c>
      <c r="E47" s="29">
        <f>IF($A47="","",IFERROR(1/(1/MINIFS('Acciones correctivas'!$H$5:$H$200,'Acciones correctivas'!$F$5:$F$200,$A47,'Acciones correctivas'!$I$5:$I$200,"&lt;&gt;Completada",'Acciones correctivas'!$I$5:$I$200,"&lt;&gt;Verificada eficaz",'Acciones correctivas'!$A$5:$A$200,"&lt;&gt;EJEMPLO*",'Acciones correctivas'!$H$5:$H$200,"&gt;="&amp;TODAY())),"—"))</f>
      </c>
      <c r="F47" s="28">
        <f>IF($A47="","",COUNTIFS('Hallazgos'!$K$5:$K$200,$A47,'Hallazgos'!$M$5:$M$200,"&lt;&gt;Cerrado",'Hallazgos'!$A$5:$A$200,"&lt;&gt;EJEMPLO*"))</f>
      </c>
    </row>
    <row r="48" spans="1:6" x14ac:dyDescent="0.25">
      <c r="A48" s="19"/>
      <c r="B48" s="19"/>
      <c r="C48" s="28">
        <f>IF($A48="","",COUNTIFS('Acciones correctivas'!$F$5:$F$200,$A48,'Acciones correctivas'!$I$5:$I$200,"&lt;&gt;Completada",'Acciones correctivas'!$I$5:$I$200,"&lt;&gt;Verificada eficaz",'Acciones correctivas'!$A$5:$A$200,"&lt;&gt;EJEMPLO*"))</f>
      </c>
      <c r="D48" s="28">
        <f>IF($A48="","",COUNTIFS('Acciones correctivas'!$F$5:$F$200,$A48,'Acciones correctivas'!$I$5:$I$200,"&lt;&gt;Completada",'Acciones correctivas'!$I$5:$I$200,"&lt;&gt;Verificada eficaz",'Acciones correctivas'!$A$5:$A$200,"&lt;&gt;EJEMPLO*",'Acciones correctivas'!$H$5:$H$200,"&lt;"&amp;TODAY()))</f>
      </c>
      <c r="E48" s="29">
        <f>IF($A48="","",IFERROR(1/(1/MINIFS('Acciones correctivas'!$H$5:$H$200,'Acciones correctivas'!$F$5:$F$200,$A48,'Acciones correctivas'!$I$5:$I$200,"&lt;&gt;Completada",'Acciones correctivas'!$I$5:$I$200,"&lt;&gt;Verificada eficaz",'Acciones correctivas'!$A$5:$A$200,"&lt;&gt;EJEMPLO*",'Acciones correctivas'!$H$5:$H$200,"&gt;="&amp;TODAY())),"—"))</f>
      </c>
      <c r="F48" s="28">
        <f>IF($A48="","",COUNTIFS('Hallazgos'!$K$5:$K$200,$A48,'Hallazgos'!$M$5:$M$200,"&lt;&gt;Cerrado",'Hallazgos'!$A$5:$A$200,"&lt;&gt;EJEMPLO*"))</f>
      </c>
    </row>
    <row r="49" spans="1:6" x14ac:dyDescent="0.25">
      <c r="A49" s="19"/>
      <c r="B49" s="19"/>
      <c r="C49" s="28">
        <f>IF($A49="","",COUNTIFS('Acciones correctivas'!$F$5:$F$200,$A49,'Acciones correctivas'!$I$5:$I$200,"&lt;&gt;Completada",'Acciones correctivas'!$I$5:$I$200,"&lt;&gt;Verificada eficaz",'Acciones correctivas'!$A$5:$A$200,"&lt;&gt;EJEMPLO*"))</f>
      </c>
      <c r="D49" s="28">
        <f>IF($A49="","",COUNTIFS('Acciones correctivas'!$F$5:$F$200,$A49,'Acciones correctivas'!$I$5:$I$200,"&lt;&gt;Completada",'Acciones correctivas'!$I$5:$I$200,"&lt;&gt;Verificada eficaz",'Acciones correctivas'!$A$5:$A$200,"&lt;&gt;EJEMPLO*",'Acciones correctivas'!$H$5:$H$200,"&lt;"&amp;TODAY()))</f>
      </c>
      <c r="E49" s="29">
        <f>IF($A49="","",IFERROR(1/(1/MINIFS('Acciones correctivas'!$H$5:$H$200,'Acciones correctivas'!$F$5:$F$200,$A49,'Acciones correctivas'!$I$5:$I$200,"&lt;&gt;Completada",'Acciones correctivas'!$I$5:$I$200,"&lt;&gt;Verificada eficaz",'Acciones correctivas'!$A$5:$A$200,"&lt;&gt;EJEMPLO*",'Acciones correctivas'!$H$5:$H$200,"&gt;="&amp;TODAY())),"—"))</f>
      </c>
      <c r="F49" s="28">
        <f>IF($A49="","",COUNTIFS('Hallazgos'!$K$5:$K$200,$A49,'Hallazgos'!$M$5:$M$200,"&lt;&gt;Cerrado",'Hallazgos'!$A$5:$A$200,"&lt;&gt;EJEMPLO*"))</f>
      </c>
    </row>
    <row r="50" spans="1:6" x14ac:dyDescent="0.25">
      <c r="A50" s="19"/>
      <c r="B50" s="19"/>
      <c r="C50" s="28">
        <f>IF($A50="","",COUNTIFS('Acciones correctivas'!$F$5:$F$200,$A50,'Acciones correctivas'!$I$5:$I$200,"&lt;&gt;Completada",'Acciones correctivas'!$I$5:$I$200,"&lt;&gt;Verificada eficaz",'Acciones correctivas'!$A$5:$A$200,"&lt;&gt;EJEMPLO*"))</f>
      </c>
      <c r="D50" s="28">
        <f>IF($A50="","",COUNTIFS('Acciones correctivas'!$F$5:$F$200,$A50,'Acciones correctivas'!$I$5:$I$200,"&lt;&gt;Completada",'Acciones correctivas'!$I$5:$I$200,"&lt;&gt;Verificada eficaz",'Acciones correctivas'!$A$5:$A$200,"&lt;&gt;EJEMPLO*",'Acciones correctivas'!$H$5:$H$200,"&lt;"&amp;TODAY()))</f>
      </c>
      <c r="E50" s="29">
        <f>IF($A50="","",IFERROR(1/(1/MINIFS('Acciones correctivas'!$H$5:$H$200,'Acciones correctivas'!$F$5:$F$200,$A50,'Acciones correctivas'!$I$5:$I$200,"&lt;&gt;Completada",'Acciones correctivas'!$I$5:$I$200,"&lt;&gt;Verificada eficaz",'Acciones correctivas'!$A$5:$A$200,"&lt;&gt;EJEMPLO*",'Acciones correctivas'!$H$5:$H$200,"&gt;="&amp;TODAY())),"—"))</f>
      </c>
      <c r="F50" s="28">
        <f>IF($A50="","",COUNTIFS('Hallazgos'!$K$5:$K$200,$A50,'Hallazgos'!$M$5:$M$200,"&lt;&gt;Cerrado",'Hallazgos'!$A$5:$A$200,"&lt;&gt;EJEMPLO*"))</f>
      </c>
    </row>
    <row r="51" spans="1:6" x14ac:dyDescent="0.25">
      <c r="A51" s="19"/>
      <c r="B51" s="19"/>
      <c r="C51" s="28">
        <f>IF($A51="","",COUNTIFS('Acciones correctivas'!$F$5:$F$200,$A51,'Acciones correctivas'!$I$5:$I$200,"&lt;&gt;Completada",'Acciones correctivas'!$I$5:$I$200,"&lt;&gt;Verificada eficaz",'Acciones correctivas'!$A$5:$A$200,"&lt;&gt;EJEMPLO*"))</f>
      </c>
      <c r="D51" s="28">
        <f>IF($A51="","",COUNTIFS('Acciones correctivas'!$F$5:$F$200,$A51,'Acciones correctivas'!$I$5:$I$200,"&lt;&gt;Completada",'Acciones correctivas'!$I$5:$I$200,"&lt;&gt;Verificada eficaz",'Acciones correctivas'!$A$5:$A$200,"&lt;&gt;EJEMPLO*",'Acciones correctivas'!$H$5:$H$200,"&lt;"&amp;TODAY()))</f>
      </c>
      <c r="E51" s="29">
        <f>IF($A51="","",IFERROR(1/(1/MINIFS('Acciones correctivas'!$H$5:$H$200,'Acciones correctivas'!$F$5:$F$200,$A51,'Acciones correctivas'!$I$5:$I$200,"&lt;&gt;Completada",'Acciones correctivas'!$I$5:$I$200,"&lt;&gt;Verificada eficaz",'Acciones correctivas'!$A$5:$A$200,"&lt;&gt;EJEMPLO*",'Acciones correctivas'!$H$5:$H$200,"&gt;="&amp;TODAY())),"—"))</f>
      </c>
      <c r="F51" s="28">
        <f>IF($A51="","",COUNTIFS('Hallazgos'!$K$5:$K$200,$A51,'Hallazgos'!$M$5:$M$200,"&lt;&gt;Cerrado",'Hallazgos'!$A$5:$A$200,"&lt;&gt;EJEMPLO*"))</f>
      </c>
    </row>
    <row r="52" spans="1:6" x14ac:dyDescent="0.25">
      <c r="A52" s="19"/>
      <c r="B52" s="19"/>
      <c r="C52" s="28">
        <f>IF($A52="","",COUNTIFS('Acciones correctivas'!$F$5:$F$200,$A52,'Acciones correctivas'!$I$5:$I$200,"&lt;&gt;Completada",'Acciones correctivas'!$I$5:$I$200,"&lt;&gt;Verificada eficaz",'Acciones correctivas'!$A$5:$A$200,"&lt;&gt;EJEMPLO*"))</f>
      </c>
      <c r="D52" s="28">
        <f>IF($A52="","",COUNTIFS('Acciones correctivas'!$F$5:$F$200,$A52,'Acciones correctivas'!$I$5:$I$200,"&lt;&gt;Completada",'Acciones correctivas'!$I$5:$I$200,"&lt;&gt;Verificada eficaz",'Acciones correctivas'!$A$5:$A$200,"&lt;&gt;EJEMPLO*",'Acciones correctivas'!$H$5:$H$200,"&lt;"&amp;TODAY()))</f>
      </c>
      <c r="E52" s="29">
        <f>IF($A52="","",IFERROR(1/(1/MINIFS('Acciones correctivas'!$H$5:$H$200,'Acciones correctivas'!$F$5:$F$200,$A52,'Acciones correctivas'!$I$5:$I$200,"&lt;&gt;Completada",'Acciones correctivas'!$I$5:$I$200,"&lt;&gt;Verificada eficaz",'Acciones correctivas'!$A$5:$A$200,"&lt;&gt;EJEMPLO*",'Acciones correctivas'!$H$5:$H$200,"&gt;="&amp;TODAY())),"—"))</f>
      </c>
      <c r="F52" s="28">
        <f>IF($A52="","",COUNTIFS('Hallazgos'!$K$5:$K$200,$A52,'Hallazgos'!$M$5:$M$200,"&lt;&gt;Cerrado",'Hallazgos'!$A$5:$A$200,"&lt;&gt;EJEMPLO*"))</f>
      </c>
    </row>
    <row r="53" spans="1:6" x14ac:dyDescent="0.25">
      <c r="A53" s="19"/>
      <c r="B53" s="19"/>
      <c r="C53" s="28">
        <f>IF($A53="","",COUNTIFS('Acciones correctivas'!$F$5:$F$200,$A53,'Acciones correctivas'!$I$5:$I$200,"&lt;&gt;Completada",'Acciones correctivas'!$I$5:$I$200,"&lt;&gt;Verificada eficaz",'Acciones correctivas'!$A$5:$A$200,"&lt;&gt;EJEMPLO*"))</f>
      </c>
      <c r="D53" s="28">
        <f>IF($A53="","",COUNTIFS('Acciones correctivas'!$F$5:$F$200,$A53,'Acciones correctivas'!$I$5:$I$200,"&lt;&gt;Completada",'Acciones correctivas'!$I$5:$I$200,"&lt;&gt;Verificada eficaz",'Acciones correctivas'!$A$5:$A$200,"&lt;&gt;EJEMPLO*",'Acciones correctivas'!$H$5:$H$200,"&lt;"&amp;TODAY()))</f>
      </c>
      <c r="E53" s="29">
        <f>IF($A53="","",IFERROR(1/(1/MINIFS('Acciones correctivas'!$H$5:$H$200,'Acciones correctivas'!$F$5:$F$200,$A53,'Acciones correctivas'!$I$5:$I$200,"&lt;&gt;Completada",'Acciones correctivas'!$I$5:$I$200,"&lt;&gt;Verificada eficaz",'Acciones correctivas'!$A$5:$A$200,"&lt;&gt;EJEMPLO*",'Acciones correctivas'!$H$5:$H$200,"&gt;="&amp;TODAY())),"—"))</f>
      </c>
      <c r="F53" s="28">
        <f>IF($A53="","",COUNTIFS('Hallazgos'!$K$5:$K$200,$A53,'Hallazgos'!$M$5:$M$200,"&lt;&gt;Cerrado",'Hallazgos'!$A$5:$A$200,"&lt;&gt;EJEMPLO*"))</f>
      </c>
    </row>
    <row r="54" spans="1:6" x14ac:dyDescent="0.25">
      <c r="A54" s="19"/>
      <c r="B54" s="19"/>
      <c r="C54" s="28">
        <f>IF($A54="","",COUNTIFS('Acciones correctivas'!$F$5:$F$200,$A54,'Acciones correctivas'!$I$5:$I$200,"&lt;&gt;Completada",'Acciones correctivas'!$I$5:$I$200,"&lt;&gt;Verificada eficaz",'Acciones correctivas'!$A$5:$A$200,"&lt;&gt;EJEMPLO*"))</f>
      </c>
      <c r="D54" s="28">
        <f>IF($A54="","",COUNTIFS('Acciones correctivas'!$F$5:$F$200,$A54,'Acciones correctivas'!$I$5:$I$200,"&lt;&gt;Completada",'Acciones correctivas'!$I$5:$I$200,"&lt;&gt;Verificada eficaz",'Acciones correctivas'!$A$5:$A$200,"&lt;&gt;EJEMPLO*",'Acciones correctivas'!$H$5:$H$200,"&lt;"&amp;TODAY()))</f>
      </c>
      <c r="E54" s="29">
        <f>IF($A54="","",IFERROR(1/(1/MINIFS('Acciones correctivas'!$H$5:$H$200,'Acciones correctivas'!$F$5:$F$200,$A54,'Acciones correctivas'!$I$5:$I$200,"&lt;&gt;Completada",'Acciones correctivas'!$I$5:$I$200,"&lt;&gt;Verificada eficaz",'Acciones correctivas'!$A$5:$A$200,"&lt;&gt;EJEMPLO*",'Acciones correctivas'!$H$5:$H$200,"&gt;="&amp;TODAY())),"—"))</f>
      </c>
      <c r="F54" s="28">
        <f>IF($A54="","",COUNTIFS('Hallazgos'!$K$5:$K$200,$A54,'Hallazgos'!$M$5:$M$200,"&lt;&gt;Cerrado",'Hallazgos'!$A$5:$A$200,"&lt;&gt;EJEMPLO*"))</f>
      </c>
    </row>
    <row r="55" spans="1:6" x14ac:dyDescent="0.25">
      <c r="A55" s="19"/>
      <c r="B55" s="19"/>
      <c r="C55" s="28">
        <f>IF($A55="","",COUNTIFS('Acciones correctivas'!$F$5:$F$200,$A55,'Acciones correctivas'!$I$5:$I$200,"&lt;&gt;Completada",'Acciones correctivas'!$I$5:$I$200,"&lt;&gt;Verificada eficaz",'Acciones correctivas'!$A$5:$A$200,"&lt;&gt;EJEMPLO*"))</f>
      </c>
      <c r="D55" s="28">
        <f>IF($A55="","",COUNTIFS('Acciones correctivas'!$F$5:$F$200,$A55,'Acciones correctivas'!$I$5:$I$200,"&lt;&gt;Completada",'Acciones correctivas'!$I$5:$I$200,"&lt;&gt;Verificada eficaz",'Acciones correctivas'!$A$5:$A$200,"&lt;&gt;EJEMPLO*",'Acciones correctivas'!$H$5:$H$200,"&lt;"&amp;TODAY()))</f>
      </c>
      <c r="E55" s="29">
        <f>IF($A55="","",IFERROR(1/(1/MINIFS('Acciones correctivas'!$H$5:$H$200,'Acciones correctivas'!$F$5:$F$200,$A55,'Acciones correctivas'!$I$5:$I$200,"&lt;&gt;Completada",'Acciones correctivas'!$I$5:$I$200,"&lt;&gt;Verificada eficaz",'Acciones correctivas'!$A$5:$A$200,"&lt;&gt;EJEMPLO*",'Acciones correctivas'!$H$5:$H$200,"&gt;="&amp;TODAY())),"—"))</f>
      </c>
      <c r="F55" s="28">
        <f>IF($A55="","",COUNTIFS('Hallazgos'!$K$5:$K$200,$A55,'Hallazgos'!$M$5:$M$200,"&lt;&gt;Cerrado",'Hallazgos'!$A$5:$A$200,"&lt;&gt;EJEMPLO*"))</f>
      </c>
    </row>
    <row r="56" spans="1:6" x14ac:dyDescent="0.25">
      <c r="A56" s="19"/>
      <c r="B56" s="19"/>
      <c r="C56" s="28">
        <f>IF($A56="","",COUNTIFS('Acciones correctivas'!$F$5:$F$200,$A56,'Acciones correctivas'!$I$5:$I$200,"&lt;&gt;Completada",'Acciones correctivas'!$I$5:$I$200,"&lt;&gt;Verificada eficaz",'Acciones correctivas'!$A$5:$A$200,"&lt;&gt;EJEMPLO*"))</f>
      </c>
      <c r="D56" s="28">
        <f>IF($A56="","",COUNTIFS('Acciones correctivas'!$F$5:$F$200,$A56,'Acciones correctivas'!$I$5:$I$200,"&lt;&gt;Completada",'Acciones correctivas'!$I$5:$I$200,"&lt;&gt;Verificada eficaz",'Acciones correctivas'!$A$5:$A$200,"&lt;&gt;EJEMPLO*",'Acciones correctivas'!$H$5:$H$200,"&lt;"&amp;TODAY()))</f>
      </c>
      <c r="E56" s="29">
        <f>IF($A56="","",IFERROR(1/(1/MINIFS('Acciones correctivas'!$H$5:$H$200,'Acciones correctivas'!$F$5:$F$200,$A56,'Acciones correctivas'!$I$5:$I$200,"&lt;&gt;Completada",'Acciones correctivas'!$I$5:$I$200,"&lt;&gt;Verificada eficaz",'Acciones correctivas'!$A$5:$A$200,"&lt;&gt;EJEMPLO*",'Acciones correctivas'!$H$5:$H$200,"&gt;="&amp;TODAY())),"—"))</f>
      </c>
      <c r="F56" s="28">
        <f>IF($A56="","",COUNTIFS('Hallazgos'!$K$5:$K$200,$A56,'Hallazgos'!$M$5:$M$200,"&lt;&gt;Cerrado",'Hallazgos'!$A$5:$A$200,"&lt;&gt;EJEMPLO*"))</f>
      </c>
    </row>
    <row r="57" spans="1:6" x14ac:dyDescent="0.25">
      <c r="A57" s="19"/>
      <c r="B57" s="19"/>
      <c r="C57" s="28">
        <f>IF($A57="","",COUNTIFS('Acciones correctivas'!$F$5:$F$200,$A57,'Acciones correctivas'!$I$5:$I$200,"&lt;&gt;Completada",'Acciones correctivas'!$I$5:$I$200,"&lt;&gt;Verificada eficaz",'Acciones correctivas'!$A$5:$A$200,"&lt;&gt;EJEMPLO*"))</f>
      </c>
      <c r="D57" s="28">
        <f>IF($A57="","",COUNTIFS('Acciones correctivas'!$F$5:$F$200,$A57,'Acciones correctivas'!$I$5:$I$200,"&lt;&gt;Completada",'Acciones correctivas'!$I$5:$I$200,"&lt;&gt;Verificada eficaz",'Acciones correctivas'!$A$5:$A$200,"&lt;&gt;EJEMPLO*",'Acciones correctivas'!$H$5:$H$200,"&lt;"&amp;TODAY()))</f>
      </c>
      <c r="E57" s="29">
        <f>IF($A57="","",IFERROR(1/(1/MINIFS('Acciones correctivas'!$H$5:$H$200,'Acciones correctivas'!$F$5:$F$200,$A57,'Acciones correctivas'!$I$5:$I$200,"&lt;&gt;Completada",'Acciones correctivas'!$I$5:$I$200,"&lt;&gt;Verificada eficaz",'Acciones correctivas'!$A$5:$A$200,"&lt;&gt;EJEMPLO*",'Acciones correctivas'!$H$5:$H$200,"&gt;="&amp;TODAY())),"—"))</f>
      </c>
      <c r="F57" s="28">
        <f>IF($A57="","",COUNTIFS('Hallazgos'!$K$5:$K$200,$A57,'Hallazgos'!$M$5:$M$200,"&lt;&gt;Cerrado",'Hallazgos'!$A$5:$A$200,"&lt;&gt;EJEMPLO*"))</f>
      </c>
    </row>
    <row r="58" spans="1:6" x14ac:dyDescent="0.25">
      <c r="A58" s="19"/>
      <c r="B58" s="19"/>
      <c r="C58" s="28">
        <f>IF($A58="","",COUNTIFS('Acciones correctivas'!$F$5:$F$200,$A58,'Acciones correctivas'!$I$5:$I$200,"&lt;&gt;Completada",'Acciones correctivas'!$I$5:$I$200,"&lt;&gt;Verificada eficaz",'Acciones correctivas'!$A$5:$A$200,"&lt;&gt;EJEMPLO*"))</f>
      </c>
      <c r="D58" s="28">
        <f>IF($A58="","",COUNTIFS('Acciones correctivas'!$F$5:$F$200,$A58,'Acciones correctivas'!$I$5:$I$200,"&lt;&gt;Completada",'Acciones correctivas'!$I$5:$I$200,"&lt;&gt;Verificada eficaz",'Acciones correctivas'!$A$5:$A$200,"&lt;&gt;EJEMPLO*",'Acciones correctivas'!$H$5:$H$200,"&lt;"&amp;TODAY()))</f>
      </c>
      <c r="E58" s="29">
        <f>IF($A58="","",IFERROR(1/(1/MINIFS('Acciones correctivas'!$H$5:$H$200,'Acciones correctivas'!$F$5:$F$200,$A58,'Acciones correctivas'!$I$5:$I$200,"&lt;&gt;Completada",'Acciones correctivas'!$I$5:$I$200,"&lt;&gt;Verificada eficaz",'Acciones correctivas'!$A$5:$A$200,"&lt;&gt;EJEMPLO*",'Acciones correctivas'!$H$5:$H$200,"&gt;="&amp;TODAY())),"—"))</f>
      </c>
      <c r="F58" s="28">
        <f>IF($A58="","",COUNTIFS('Hallazgos'!$K$5:$K$200,$A58,'Hallazgos'!$M$5:$M$200,"&lt;&gt;Cerrado",'Hallazgos'!$A$5:$A$200,"&lt;&gt;EJEMPLO*"))</f>
      </c>
    </row>
    <row r="59" spans="1:6" x14ac:dyDescent="0.25">
      <c r="A59" s="19"/>
      <c r="B59" s="19"/>
      <c r="C59" s="28">
        <f>IF($A59="","",COUNTIFS('Acciones correctivas'!$F$5:$F$200,$A59,'Acciones correctivas'!$I$5:$I$200,"&lt;&gt;Completada",'Acciones correctivas'!$I$5:$I$200,"&lt;&gt;Verificada eficaz",'Acciones correctivas'!$A$5:$A$200,"&lt;&gt;EJEMPLO*"))</f>
      </c>
      <c r="D59" s="28">
        <f>IF($A59="","",COUNTIFS('Acciones correctivas'!$F$5:$F$200,$A59,'Acciones correctivas'!$I$5:$I$200,"&lt;&gt;Completada",'Acciones correctivas'!$I$5:$I$200,"&lt;&gt;Verificada eficaz",'Acciones correctivas'!$A$5:$A$200,"&lt;&gt;EJEMPLO*",'Acciones correctivas'!$H$5:$H$200,"&lt;"&amp;TODAY()))</f>
      </c>
      <c r="E59" s="29">
        <f>IF($A59="","",IFERROR(1/(1/MINIFS('Acciones correctivas'!$H$5:$H$200,'Acciones correctivas'!$F$5:$F$200,$A59,'Acciones correctivas'!$I$5:$I$200,"&lt;&gt;Completada",'Acciones correctivas'!$I$5:$I$200,"&lt;&gt;Verificada eficaz",'Acciones correctivas'!$A$5:$A$200,"&lt;&gt;EJEMPLO*",'Acciones correctivas'!$H$5:$H$200,"&gt;="&amp;TODAY())),"—"))</f>
      </c>
      <c r="F59" s="28">
        <f>IF($A59="","",COUNTIFS('Hallazgos'!$K$5:$K$200,$A59,'Hallazgos'!$M$5:$M$200,"&lt;&gt;Cerrado",'Hallazgos'!$A$5:$A$200,"&lt;&gt;EJEMPLO*"))</f>
      </c>
    </row>
    <row r="60" spans="1:6" x14ac:dyDescent="0.25">
      <c r="A60" s="19"/>
      <c r="B60" s="19"/>
      <c r="C60" s="28">
        <f>IF($A60="","",COUNTIFS('Acciones correctivas'!$F$5:$F$200,$A60,'Acciones correctivas'!$I$5:$I$200,"&lt;&gt;Completada",'Acciones correctivas'!$I$5:$I$200,"&lt;&gt;Verificada eficaz",'Acciones correctivas'!$A$5:$A$200,"&lt;&gt;EJEMPLO*"))</f>
      </c>
      <c r="D60" s="28">
        <f>IF($A60="","",COUNTIFS('Acciones correctivas'!$F$5:$F$200,$A60,'Acciones correctivas'!$I$5:$I$200,"&lt;&gt;Completada",'Acciones correctivas'!$I$5:$I$200,"&lt;&gt;Verificada eficaz",'Acciones correctivas'!$A$5:$A$200,"&lt;&gt;EJEMPLO*",'Acciones correctivas'!$H$5:$H$200,"&lt;"&amp;TODAY()))</f>
      </c>
      <c r="E60" s="29">
        <f>IF($A60="","",IFERROR(1/(1/MINIFS('Acciones correctivas'!$H$5:$H$200,'Acciones correctivas'!$F$5:$F$200,$A60,'Acciones correctivas'!$I$5:$I$200,"&lt;&gt;Completada",'Acciones correctivas'!$I$5:$I$200,"&lt;&gt;Verificada eficaz",'Acciones correctivas'!$A$5:$A$200,"&lt;&gt;EJEMPLO*",'Acciones correctivas'!$H$5:$H$200,"&gt;="&amp;TODAY())),"—"))</f>
      </c>
      <c r="F60" s="28">
        <f>IF($A60="","",COUNTIFS('Hallazgos'!$K$5:$K$200,$A60,'Hallazgos'!$M$5:$M$200,"&lt;&gt;Cerrado",'Hallazgos'!$A$5:$A$200,"&lt;&gt;EJEMPLO*"))</f>
      </c>
    </row>
    <row r="61" spans="1:6" x14ac:dyDescent="0.25">
      <c r="A61" s="19"/>
      <c r="B61" s="19"/>
      <c r="C61" s="28">
        <f>IF($A61="","",COUNTIFS('Acciones correctivas'!$F$5:$F$200,$A61,'Acciones correctivas'!$I$5:$I$200,"&lt;&gt;Completada",'Acciones correctivas'!$I$5:$I$200,"&lt;&gt;Verificada eficaz",'Acciones correctivas'!$A$5:$A$200,"&lt;&gt;EJEMPLO*"))</f>
      </c>
      <c r="D61" s="28">
        <f>IF($A61="","",COUNTIFS('Acciones correctivas'!$F$5:$F$200,$A61,'Acciones correctivas'!$I$5:$I$200,"&lt;&gt;Completada",'Acciones correctivas'!$I$5:$I$200,"&lt;&gt;Verificada eficaz",'Acciones correctivas'!$A$5:$A$200,"&lt;&gt;EJEMPLO*",'Acciones correctivas'!$H$5:$H$200,"&lt;"&amp;TODAY()))</f>
      </c>
      <c r="E61" s="29">
        <f>IF($A61="","",IFERROR(1/(1/MINIFS('Acciones correctivas'!$H$5:$H$200,'Acciones correctivas'!$F$5:$F$200,$A61,'Acciones correctivas'!$I$5:$I$200,"&lt;&gt;Completada",'Acciones correctivas'!$I$5:$I$200,"&lt;&gt;Verificada eficaz",'Acciones correctivas'!$A$5:$A$200,"&lt;&gt;EJEMPLO*",'Acciones correctivas'!$H$5:$H$200,"&gt;="&amp;TODAY())),"—"))</f>
      </c>
      <c r="F61" s="28">
        <f>IF($A61="","",COUNTIFS('Hallazgos'!$K$5:$K$200,$A61,'Hallazgos'!$M$5:$M$200,"&lt;&gt;Cerrado",'Hallazgos'!$A$5:$A$200,"&lt;&gt;EJEMPLO*"))</f>
      </c>
    </row>
    <row r="62" spans="1:6" x14ac:dyDescent="0.25">
      <c r="A62" s="19"/>
      <c r="B62" s="19"/>
      <c r="C62" s="28">
        <f>IF($A62="","",COUNTIFS('Acciones correctivas'!$F$5:$F$200,$A62,'Acciones correctivas'!$I$5:$I$200,"&lt;&gt;Completada",'Acciones correctivas'!$I$5:$I$200,"&lt;&gt;Verificada eficaz",'Acciones correctivas'!$A$5:$A$200,"&lt;&gt;EJEMPLO*"))</f>
      </c>
      <c r="D62" s="28">
        <f>IF($A62="","",COUNTIFS('Acciones correctivas'!$F$5:$F$200,$A62,'Acciones correctivas'!$I$5:$I$200,"&lt;&gt;Completada",'Acciones correctivas'!$I$5:$I$200,"&lt;&gt;Verificada eficaz",'Acciones correctivas'!$A$5:$A$200,"&lt;&gt;EJEMPLO*",'Acciones correctivas'!$H$5:$H$200,"&lt;"&amp;TODAY()))</f>
      </c>
      <c r="E62" s="29">
        <f>IF($A62="","",IFERROR(1/(1/MINIFS('Acciones correctivas'!$H$5:$H$200,'Acciones correctivas'!$F$5:$F$200,$A62,'Acciones correctivas'!$I$5:$I$200,"&lt;&gt;Completada",'Acciones correctivas'!$I$5:$I$200,"&lt;&gt;Verificada eficaz",'Acciones correctivas'!$A$5:$A$200,"&lt;&gt;EJEMPLO*",'Acciones correctivas'!$H$5:$H$200,"&gt;="&amp;TODAY())),"—"))</f>
      </c>
      <c r="F62" s="28">
        <f>IF($A62="","",COUNTIFS('Hallazgos'!$K$5:$K$200,$A62,'Hallazgos'!$M$5:$M$200,"&lt;&gt;Cerrado",'Hallazgos'!$A$5:$A$200,"&lt;&gt;EJEMPLO*"))</f>
      </c>
    </row>
    <row r="63" spans="1:6" x14ac:dyDescent="0.25">
      <c r="A63" s="19"/>
      <c r="B63" s="19"/>
      <c r="C63" s="28">
        <f>IF($A63="","",COUNTIFS('Acciones correctivas'!$F$5:$F$200,$A63,'Acciones correctivas'!$I$5:$I$200,"&lt;&gt;Completada",'Acciones correctivas'!$I$5:$I$200,"&lt;&gt;Verificada eficaz",'Acciones correctivas'!$A$5:$A$200,"&lt;&gt;EJEMPLO*"))</f>
      </c>
      <c r="D63" s="28">
        <f>IF($A63="","",COUNTIFS('Acciones correctivas'!$F$5:$F$200,$A63,'Acciones correctivas'!$I$5:$I$200,"&lt;&gt;Completada",'Acciones correctivas'!$I$5:$I$200,"&lt;&gt;Verificada eficaz",'Acciones correctivas'!$A$5:$A$200,"&lt;&gt;EJEMPLO*",'Acciones correctivas'!$H$5:$H$200,"&lt;"&amp;TODAY()))</f>
      </c>
      <c r="E63" s="29">
        <f>IF($A63="","",IFERROR(1/(1/MINIFS('Acciones correctivas'!$H$5:$H$200,'Acciones correctivas'!$F$5:$F$200,$A63,'Acciones correctivas'!$I$5:$I$200,"&lt;&gt;Completada",'Acciones correctivas'!$I$5:$I$200,"&lt;&gt;Verificada eficaz",'Acciones correctivas'!$A$5:$A$200,"&lt;&gt;EJEMPLO*",'Acciones correctivas'!$H$5:$H$200,"&gt;="&amp;TODAY())),"—"))</f>
      </c>
      <c r="F63" s="28">
        <f>IF($A63="","",COUNTIFS('Hallazgos'!$K$5:$K$200,$A63,'Hallazgos'!$M$5:$M$200,"&lt;&gt;Cerrado",'Hallazgos'!$A$5:$A$200,"&lt;&gt;EJEMPLO*"))</f>
      </c>
    </row>
    <row r="64" spans="1:6" x14ac:dyDescent="0.25">
      <c r="A64" s="19"/>
      <c r="B64" s="19"/>
      <c r="C64" s="28">
        <f>IF($A64="","",COUNTIFS('Acciones correctivas'!$F$5:$F$200,$A64,'Acciones correctivas'!$I$5:$I$200,"&lt;&gt;Completada",'Acciones correctivas'!$I$5:$I$200,"&lt;&gt;Verificada eficaz",'Acciones correctivas'!$A$5:$A$200,"&lt;&gt;EJEMPLO*"))</f>
      </c>
      <c r="D64" s="28">
        <f>IF($A64="","",COUNTIFS('Acciones correctivas'!$F$5:$F$200,$A64,'Acciones correctivas'!$I$5:$I$200,"&lt;&gt;Completada",'Acciones correctivas'!$I$5:$I$200,"&lt;&gt;Verificada eficaz",'Acciones correctivas'!$A$5:$A$200,"&lt;&gt;EJEMPLO*",'Acciones correctivas'!$H$5:$H$200,"&lt;"&amp;TODAY()))</f>
      </c>
      <c r="E64" s="29">
        <f>IF($A64="","",IFERROR(1/(1/MINIFS('Acciones correctivas'!$H$5:$H$200,'Acciones correctivas'!$F$5:$F$200,$A64,'Acciones correctivas'!$I$5:$I$200,"&lt;&gt;Completada",'Acciones correctivas'!$I$5:$I$200,"&lt;&gt;Verificada eficaz",'Acciones correctivas'!$A$5:$A$200,"&lt;&gt;EJEMPLO*",'Acciones correctivas'!$H$5:$H$200,"&gt;="&amp;TODAY())),"—"))</f>
      </c>
      <c r="F64" s="28">
        <f>IF($A64="","",COUNTIFS('Hallazgos'!$K$5:$K$200,$A64,'Hallazgos'!$M$5:$M$200,"&lt;&gt;Cerrado",'Hallazgos'!$A$5:$A$200,"&lt;&gt;EJEMPLO*"))</f>
      </c>
    </row>
    <row r="65" spans="1:6" x14ac:dyDescent="0.25">
      <c r="A65" s="19"/>
      <c r="B65" s="19"/>
      <c r="C65" s="28">
        <f>IF($A65="","",COUNTIFS('Acciones correctivas'!$F$5:$F$200,$A65,'Acciones correctivas'!$I$5:$I$200,"&lt;&gt;Completada",'Acciones correctivas'!$I$5:$I$200,"&lt;&gt;Verificada eficaz",'Acciones correctivas'!$A$5:$A$200,"&lt;&gt;EJEMPLO*"))</f>
      </c>
      <c r="D65" s="28">
        <f>IF($A65="","",COUNTIFS('Acciones correctivas'!$F$5:$F$200,$A65,'Acciones correctivas'!$I$5:$I$200,"&lt;&gt;Completada",'Acciones correctivas'!$I$5:$I$200,"&lt;&gt;Verificada eficaz",'Acciones correctivas'!$A$5:$A$200,"&lt;&gt;EJEMPLO*",'Acciones correctivas'!$H$5:$H$200,"&lt;"&amp;TODAY()))</f>
      </c>
      <c r="E65" s="29">
        <f>IF($A65="","",IFERROR(1/(1/MINIFS('Acciones correctivas'!$H$5:$H$200,'Acciones correctivas'!$F$5:$F$200,$A65,'Acciones correctivas'!$I$5:$I$200,"&lt;&gt;Completada",'Acciones correctivas'!$I$5:$I$200,"&lt;&gt;Verificada eficaz",'Acciones correctivas'!$A$5:$A$200,"&lt;&gt;EJEMPLO*",'Acciones correctivas'!$H$5:$H$200,"&gt;="&amp;TODAY())),"—"))</f>
      </c>
      <c r="F65" s="28">
        <f>IF($A65="","",COUNTIFS('Hallazgos'!$K$5:$K$200,$A65,'Hallazgos'!$M$5:$M$200,"&lt;&gt;Cerrado",'Hallazgos'!$A$5:$A$200,"&lt;&gt;EJEMPLO*"))</f>
      </c>
    </row>
    <row r="66" spans="1:6" x14ac:dyDescent="0.25">
      <c r="A66" s="19"/>
      <c r="B66" s="19"/>
      <c r="C66" s="28">
        <f>IF($A66="","",COUNTIFS('Acciones correctivas'!$F$5:$F$200,$A66,'Acciones correctivas'!$I$5:$I$200,"&lt;&gt;Completada",'Acciones correctivas'!$I$5:$I$200,"&lt;&gt;Verificada eficaz",'Acciones correctivas'!$A$5:$A$200,"&lt;&gt;EJEMPLO*"))</f>
      </c>
      <c r="D66" s="28">
        <f>IF($A66="","",COUNTIFS('Acciones correctivas'!$F$5:$F$200,$A66,'Acciones correctivas'!$I$5:$I$200,"&lt;&gt;Completada",'Acciones correctivas'!$I$5:$I$200,"&lt;&gt;Verificada eficaz",'Acciones correctivas'!$A$5:$A$200,"&lt;&gt;EJEMPLO*",'Acciones correctivas'!$H$5:$H$200,"&lt;"&amp;TODAY()))</f>
      </c>
      <c r="E66" s="29">
        <f>IF($A66="","",IFERROR(1/(1/MINIFS('Acciones correctivas'!$H$5:$H$200,'Acciones correctivas'!$F$5:$F$200,$A66,'Acciones correctivas'!$I$5:$I$200,"&lt;&gt;Completada",'Acciones correctivas'!$I$5:$I$200,"&lt;&gt;Verificada eficaz",'Acciones correctivas'!$A$5:$A$200,"&lt;&gt;EJEMPLO*",'Acciones correctivas'!$H$5:$H$200,"&gt;="&amp;TODAY())),"—"))</f>
      </c>
      <c r="F66" s="28">
        <f>IF($A66="","",COUNTIFS('Hallazgos'!$K$5:$K$200,$A66,'Hallazgos'!$M$5:$M$200,"&lt;&gt;Cerrado",'Hallazgos'!$A$5:$A$200,"&lt;&gt;EJEMPLO*"))</f>
      </c>
    </row>
    <row r="67" spans="1:6" x14ac:dyDescent="0.25">
      <c r="A67" s="19"/>
      <c r="B67" s="19"/>
      <c r="C67" s="28">
        <f>IF($A67="","",COUNTIFS('Acciones correctivas'!$F$5:$F$200,$A67,'Acciones correctivas'!$I$5:$I$200,"&lt;&gt;Completada",'Acciones correctivas'!$I$5:$I$200,"&lt;&gt;Verificada eficaz",'Acciones correctivas'!$A$5:$A$200,"&lt;&gt;EJEMPLO*"))</f>
      </c>
      <c r="D67" s="28">
        <f>IF($A67="","",COUNTIFS('Acciones correctivas'!$F$5:$F$200,$A67,'Acciones correctivas'!$I$5:$I$200,"&lt;&gt;Completada",'Acciones correctivas'!$I$5:$I$200,"&lt;&gt;Verificada eficaz",'Acciones correctivas'!$A$5:$A$200,"&lt;&gt;EJEMPLO*",'Acciones correctivas'!$H$5:$H$200,"&lt;"&amp;TODAY()))</f>
      </c>
      <c r="E67" s="29">
        <f>IF($A67="","",IFERROR(1/(1/MINIFS('Acciones correctivas'!$H$5:$H$200,'Acciones correctivas'!$F$5:$F$200,$A67,'Acciones correctivas'!$I$5:$I$200,"&lt;&gt;Completada",'Acciones correctivas'!$I$5:$I$200,"&lt;&gt;Verificada eficaz",'Acciones correctivas'!$A$5:$A$200,"&lt;&gt;EJEMPLO*",'Acciones correctivas'!$H$5:$H$200,"&gt;="&amp;TODAY())),"—"))</f>
      </c>
      <c r="F67" s="28">
        <f>IF($A67="","",COUNTIFS('Hallazgos'!$K$5:$K$200,$A67,'Hallazgos'!$M$5:$M$200,"&lt;&gt;Cerrado",'Hallazgos'!$A$5:$A$200,"&lt;&gt;EJEMPLO*"))</f>
      </c>
    </row>
    <row r="68" spans="1:6" x14ac:dyDescent="0.25">
      <c r="A68" s="19"/>
      <c r="B68" s="19"/>
      <c r="C68" s="28">
        <f>IF($A68="","",COUNTIFS('Acciones correctivas'!$F$5:$F$200,$A68,'Acciones correctivas'!$I$5:$I$200,"&lt;&gt;Completada",'Acciones correctivas'!$I$5:$I$200,"&lt;&gt;Verificada eficaz",'Acciones correctivas'!$A$5:$A$200,"&lt;&gt;EJEMPLO*"))</f>
      </c>
      <c r="D68" s="28">
        <f>IF($A68="","",COUNTIFS('Acciones correctivas'!$F$5:$F$200,$A68,'Acciones correctivas'!$I$5:$I$200,"&lt;&gt;Completada",'Acciones correctivas'!$I$5:$I$200,"&lt;&gt;Verificada eficaz",'Acciones correctivas'!$A$5:$A$200,"&lt;&gt;EJEMPLO*",'Acciones correctivas'!$H$5:$H$200,"&lt;"&amp;TODAY()))</f>
      </c>
      <c r="E68" s="29">
        <f>IF($A68="","",IFERROR(1/(1/MINIFS('Acciones correctivas'!$H$5:$H$200,'Acciones correctivas'!$F$5:$F$200,$A68,'Acciones correctivas'!$I$5:$I$200,"&lt;&gt;Completada",'Acciones correctivas'!$I$5:$I$200,"&lt;&gt;Verificada eficaz",'Acciones correctivas'!$A$5:$A$200,"&lt;&gt;EJEMPLO*",'Acciones correctivas'!$H$5:$H$200,"&gt;="&amp;TODAY())),"—"))</f>
      </c>
      <c r="F68" s="28">
        <f>IF($A68="","",COUNTIFS('Hallazgos'!$K$5:$K$200,$A68,'Hallazgos'!$M$5:$M$200,"&lt;&gt;Cerrado",'Hallazgos'!$A$5:$A$200,"&lt;&gt;EJEMPLO*"))</f>
      </c>
    </row>
    <row r="69" spans="1:6" x14ac:dyDescent="0.25">
      <c r="A69" s="19"/>
      <c r="B69" s="19"/>
      <c r="C69" s="28">
        <f>IF($A69="","",COUNTIFS('Acciones correctivas'!$F$5:$F$200,$A69,'Acciones correctivas'!$I$5:$I$200,"&lt;&gt;Completada",'Acciones correctivas'!$I$5:$I$200,"&lt;&gt;Verificada eficaz",'Acciones correctivas'!$A$5:$A$200,"&lt;&gt;EJEMPLO*"))</f>
      </c>
      <c r="D69" s="28">
        <f>IF($A69="","",COUNTIFS('Acciones correctivas'!$F$5:$F$200,$A69,'Acciones correctivas'!$I$5:$I$200,"&lt;&gt;Completada",'Acciones correctivas'!$I$5:$I$200,"&lt;&gt;Verificada eficaz",'Acciones correctivas'!$A$5:$A$200,"&lt;&gt;EJEMPLO*",'Acciones correctivas'!$H$5:$H$200,"&lt;"&amp;TODAY()))</f>
      </c>
      <c r="E69" s="29">
        <f>IF($A69="","",IFERROR(1/(1/MINIFS('Acciones correctivas'!$H$5:$H$200,'Acciones correctivas'!$F$5:$F$200,$A69,'Acciones correctivas'!$I$5:$I$200,"&lt;&gt;Completada",'Acciones correctivas'!$I$5:$I$200,"&lt;&gt;Verificada eficaz",'Acciones correctivas'!$A$5:$A$200,"&lt;&gt;EJEMPLO*",'Acciones correctivas'!$H$5:$H$200,"&gt;="&amp;TODAY())),"—"))</f>
      </c>
      <c r="F69" s="28">
        <f>IF($A69="","",COUNTIFS('Hallazgos'!$K$5:$K$200,$A69,'Hallazgos'!$M$5:$M$200,"&lt;&gt;Cerrado",'Hallazgos'!$A$5:$A$200,"&lt;&gt;EJEMPLO*"))</f>
      </c>
    </row>
    <row r="70" spans="1:6" x14ac:dyDescent="0.25">
      <c r="A70" s="19"/>
      <c r="B70" s="19"/>
      <c r="C70" s="28">
        <f>IF($A70="","",COUNTIFS('Acciones correctivas'!$F$5:$F$200,$A70,'Acciones correctivas'!$I$5:$I$200,"&lt;&gt;Completada",'Acciones correctivas'!$I$5:$I$200,"&lt;&gt;Verificada eficaz",'Acciones correctivas'!$A$5:$A$200,"&lt;&gt;EJEMPLO*"))</f>
      </c>
      <c r="D70" s="28">
        <f>IF($A70="","",COUNTIFS('Acciones correctivas'!$F$5:$F$200,$A70,'Acciones correctivas'!$I$5:$I$200,"&lt;&gt;Completada",'Acciones correctivas'!$I$5:$I$200,"&lt;&gt;Verificada eficaz",'Acciones correctivas'!$A$5:$A$200,"&lt;&gt;EJEMPLO*",'Acciones correctivas'!$H$5:$H$200,"&lt;"&amp;TODAY()))</f>
      </c>
      <c r="E70" s="29">
        <f>IF($A70="","",IFERROR(1/(1/MINIFS('Acciones correctivas'!$H$5:$H$200,'Acciones correctivas'!$F$5:$F$200,$A70,'Acciones correctivas'!$I$5:$I$200,"&lt;&gt;Completada",'Acciones correctivas'!$I$5:$I$200,"&lt;&gt;Verificada eficaz",'Acciones correctivas'!$A$5:$A$200,"&lt;&gt;EJEMPLO*",'Acciones correctivas'!$H$5:$H$200,"&gt;="&amp;TODAY())),"—"))</f>
      </c>
      <c r="F70" s="28">
        <f>IF($A70="","",COUNTIFS('Hallazgos'!$K$5:$K$200,$A70,'Hallazgos'!$M$5:$M$200,"&lt;&gt;Cerrado",'Hallazgos'!$A$5:$A$200,"&lt;&gt;EJEMPLO*"))</f>
      </c>
    </row>
    <row r="71" spans="1:6" x14ac:dyDescent="0.25">
      <c r="A71" s="19"/>
      <c r="B71" s="19"/>
      <c r="C71" s="28">
        <f>IF($A71="","",COUNTIFS('Acciones correctivas'!$F$5:$F$200,$A71,'Acciones correctivas'!$I$5:$I$200,"&lt;&gt;Completada",'Acciones correctivas'!$I$5:$I$200,"&lt;&gt;Verificada eficaz",'Acciones correctivas'!$A$5:$A$200,"&lt;&gt;EJEMPLO*"))</f>
      </c>
      <c r="D71" s="28">
        <f>IF($A71="","",COUNTIFS('Acciones correctivas'!$F$5:$F$200,$A71,'Acciones correctivas'!$I$5:$I$200,"&lt;&gt;Completada",'Acciones correctivas'!$I$5:$I$200,"&lt;&gt;Verificada eficaz",'Acciones correctivas'!$A$5:$A$200,"&lt;&gt;EJEMPLO*",'Acciones correctivas'!$H$5:$H$200,"&lt;"&amp;TODAY()))</f>
      </c>
      <c r="E71" s="29">
        <f>IF($A71="","",IFERROR(1/(1/MINIFS('Acciones correctivas'!$H$5:$H$200,'Acciones correctivas'!$F$5:$F$200,$A71,'Acciones correctivas'!$I$5:$I$200,"&lt;&gt;Completada",'Acciones correctivas'!$I$5:$I$200,"&lt;&gt;Verificada eficaz",'Acciones correctivas'!$A$5:$A$200,"&lt;&gt;EJEMPLO*",'Acciones correctivas'!$H$5:$H$200,"&gt;="&amp;TODAY())),"—"))</f>
      </c>
      <c r="F71" s="28">
        <f>IF($A71="","",COUNTIFS('Hallazgos'!$K$5:$K$200,$A71,'Hallazgos'!$M$5:$M$200,"&lt;&gt;Cerrado",'Hallazgos'!$A$5:$A$200,"&lt;&gt;EJEMPLO*"))</f>
      </c>
    </row>
    <row r="72" spans="1:6" x14ac:dyDescent="0.25">
      <c r="A72" s="19"/>
      <c r="B72" s="19"/>
      <c r="C72" s="28">
        <f>IF($A72="","",COUNTIFS('Acciones correctivas'!$F$5:$F$200,$A72,'Acciones correctivas'!$I$5:$I$200,"&lt;&gt;Completada",'Acciones correctivas'!$I$5:$I$200,"&lt;&gt;Verificada eficaz",'Acciones correctivas'!$A$5:$A$200,"&lt;&gt;EJEMPLO*"))</f>
      </c>
      <c r="D72" s="28">
        <f>IF($A72="","",COUNTIFS('Acciones correctivas'!$F$5:$F$200,$A72,'Acciones correctivas'!$I$5:$I$200,"&lt;&gt;Completada",'Acciones correctivas'!$I$5:$I$200,"&lt;&gt;Verificada eficaz",'Acciones correctivas'!$A$5:$A$200,"&lt;&gt;EJEMPLO*",'Acciones correctivas'!$H$5:$H$200,"&lt;"&amp;TODAY()))</f>
      </c>
      <c r="E72" s="29">
        <f>IF($A72="","",IFERROR(1/(1/MINIFS('Acciones correctivas'!$H$5:$H$200,'Acciones correctivas'!$F$5:$F$200,$A72,'Acciones correctivas'!$I$5:$I$200,"&lt;&gt;Completada",'Acciones correctivas'!$I$5:$I$200,"&lt;&gt;Verificada eficaz",'Acciones correctivas'!$A$5:$A$200,"&lt;&gt;EJEMPLO*",'Acciones correctivas'!$H$5:$H$200,"&gt;="&amp;TODAY())),"—"))</f>
      </c>
      <c r="F72" s="28">
        <f>IF($A72="","",COUNTIFS('Hallazgos'!$K$5:$K$200,$A72,'Hallazgos'!$M$5:$M$200,"&lt;&gt;Cerrado",'Hallazgos'!$A$5:$A$200,"&lt;&gt;EJEMPLO*"))</f>
      </c>
    </row>
    <row r="73" spans="1:6" x14ac:dyDescent="0.25">
      <c r="A73" s="19"/>
      <c r="B73" s="19"/>
      <c r="C73" s="28">
        <f>IF($A73="","",COUNTIFS('Acciones correctivas'!$F$5:$F$200,$A73,'Acciones correctivas'!$I$5:$I$200,"&lt;&gt;Completada",'Acciones correctivas'!$I$5:$I$200,"&lt;&gt;Verificada eficaz",'Acciones correctivas'!$A$5:$A$200,"&lt;&gt;EJEMPLO*"))</f>
      </c>
      <c r="D73" s="28">
        <f>IF($A73="","",COUNTIFS('Acciones correctivas'!$F$5:$F$200,$A73,'Acciones correctivas'!$I$5:$I$200,"&lt;&gt;Completada",'Acciones correctivas'!$I$5:$I$200,"&lt;&gt;Verificada eficaz",'Acciones correctivas'!$A$5:$A$200,"&lt;&gt;EJEMPLO*",'Acciones correctivas'!$H$5:$H$200,"&lt;"&amp;TODAY()))</f>
      </c>
      <c r="E73" s="29">
        <f>IF($A73="","",IFERROR(1/(1/MINIFS('Acciones correctivas'!$H$5:$H$200,'Acciones correctivas'!$F$5:$F$200,$A73,'Acciones correctivas'!$I$5:$I$200,"&lt;&gt;Completada",'Acciones correctivas'!$I$5:$I$200,"&lt;&gt;Verificada eficaz",'Acciones correctivas'!$A$5:$A$200,"&lt;&gt;EJEMPLO*",'Acciones correctivas'!$H$5:$H$200,"&gt;="&amp;TODAY())),"—"))</f>
      </c>
      <c r="F73" s="28">
        <f>IF($A73="","",COUNTIFS('Hallazgos'!$K$5:$K$200,$A73,'Hallazgos'!$M$5:$M$200,"&lt;&gt;Cerrado",'Hallazgos'!$A$5:$A$200,"&lt;&gt;EJEMPLO*"))</f>
      </c>
    </row>
    <row r="74" spans="1:6" x14ac:dyDescent="0.25">
      <c r="A74" s="19"/>
      <c r="B74" s="19"/>
      <c r="C74" s="28">
        <f>IF($A74="","",COUNTIFS('Acciones correctivas'!$F$5:$F$200,$A74,'Acciones correctivas'!$I$5:$I$200,"&lt;&gt;Completada",'Acciones correctivas'!$I$5:$I$200,"&lt;&gt;Verificada eficaz",'Acciones correctivas'!$A$5:$A$200,"&lt;&gt;EJEMPLO*"))</f>
      </c>
      <c r="D74" s="28">
        <f>IF($A74="","",COUNTIFS('Acciones correctivas'!$F$5:$F$200,$A74,'Acciones correctivas'!$I$5:$I$200,"&lt;&gt;Completada",'Acciones correctivas'!$I$5:$I$200,"&lt;&gt;Verificada eficaz",'Acciones correctivas'!$A$5:$A$200,"&lt;&gt;EJEMPLO*",'Acciones correctivas'!$H$5:$H$200,"&lt;"&amp;TODAY()))</f>
      </c>
      <c r="E74" s="29">
        <f>IF($A74="","",IFERROR(1/(1/MINIFS('Acciones correctivas'!$H$5:$H$200,'Acciones correctivas'!$F$5:$F$200,$A74,'Acciones correctivas'!$I$5:$I$200,"&lt;&gt;Completada",'Acciones correctivas'!$I$5:$I$200,"&lt;&gt;Verificada eficaz",'Acciones correctivas'!$A$5:$A$200,"&lt;&gt;EJEMPLO*",'Acciones correctivas'!$H$5:$H$200,"&gt;="&amp;TODAY())),"—"))</f>
      </c>
      <c r="F74" s="28">
        <f>IF($A74="","",COUNTIFS('Hallazgos'!$K$5:$K$200,$A74,'Hallazgos'!$M$5:$M$200,"&lt;&gt;Cerrado",'Hallazgos'!$A$5:$A$200,"&lt;&gt;EJEMPLO*"))</f>
      </c>
    </row>
    <row r="75" spans="1:6" x14ac:dyDescent="0.25">
      <c r="A75" s="19"/>
      <c r="B75" s="19"/>
      <c r="C75" s="28">
        <f>IF($A75="","",COUNTIFS('Acciones correctivas'!$F$5:$F$200,$A75,'Acciones correctivas'!$I$5:$I$200,"&lt;&gt;Completada",'Acciones correctivas'!$I$5:$I$200,"&lt;&gt;Verificada eficaz",'Acciones correctivas'!$A$5:$A$200,"&lt;&gt;EJEMPLO*"))</f>
      </c>
      <c r="D75" s="28">
        <f>IF($A75="","",COUNTIFS('Acciones correctivas'!$F$5:$F$200,$A75,'Acciones correctivas'!$I$5:$I$200,"&lt;&gt;Completada",'Acciones correctivas'!$I$5:$I$200,"&lt;&gt;Verificada eficaz",'Acciones correctivas'!$A$5:$A$200,"&lt;&gt;EJEMPLO*",'Acciones correctivas'!$H$5:$H$200,"&lt;"&amp;TODAY()))</f>
      </c>
      <c r="E75" s="29">
        <f>IF($A75="","",IFERROR(1/(1/MINIFS('Acciones correctivas'!$H$5:$H$200,'Acciones correctivas'!$F$5:$F$200,$A75,'Acciones correctivas'!$I$5:$I$200,"&lt;&gt;Completada",'Acciones correctivas'!$I$5:$I$200,"&lt;&gt;Verificada eficaz",'Acciones correctivas'!$A$5:$A$200,"&lt;&gt;EJEMPLO*",'Acciones correctivas'!$H$5:$H$200,"&gt;="&amp;TODAY())),"—"))</f>
      </c>
      <c r="F75" s="28">
        <f>IF($A75="","",COUNTIFS('Hallazgos'!$K$5:$K$200,$A75,'Hallazgos'!$M$5:$M$200,"&lt;&gt;Cerrado",'Hallazgos'!$A$5:$A$200,"&lt;&gt;EJEMPLO*"))</f>
      </c>
    </row>
    <row r="76" spans="1:6" x14ac:dyDescent="0.25">
      <c r="A76" s="19"/>
      <c r="B76" s="19"/>
      <c r="C76" s="28">
        <f>IF($A76="","",COUNTIFS('Acciones correctivas'!$F$5:$F$200,$A76,'Acciones correctivas'!$I$5:$I$200,"&lt;&gt;Completada",'Acciones correctivas'!$I$5:$I$200,"&lt;&gt;Verificada eficaz",'Acciones correctivas'!$A$5:$A$200,"&lt;&gt;EJEMPLO*"))</f>
      </c>
      <c r="D76" s="28">
        <f>IF($A76="","",COUNTIFS('Acciones correctivas'!$F$5:$F$200,$A76,'Acciones correctivas'!$I$5:$I$200,"&lt;&gt;Completada",'Acciones correctivas'!$I$5:$I$200,"&lt;&gt;Verificada eficaz",'Acciones correctivas'!$A$5:$A$200,"&lt;&gt;EJEMPLO*",'Acciones correctivas'!$H$5:$H$200,"&lt;"&amp;TODAY()))</f>
      </c>
      <c r="E76" s="29">
        <f>IF($A76="","",IFERROR(1/(1/MINIFS('Acciones correctivas'!$H$5:$H$200,'Acciones correctivas'!$F$5:$F$200,$A76,'Acciones correctivas'!$I$5:$I$200,"&lt;&gt;Completada",'Acciones correctivas'!$I$5:$I$200,"&lt;&gt;Verificada eficaz",'Acciones correctivas'!$A$5:$A$200,"&lt;&gt;EJEMPLO*",'Acciones correctivas'!$H$5:$H$200,"&gt;="&amp;TODAY())),"—"))</f>
      </c>
      <c r="F76" s="28">
        <f>IF($A76="","",COUNTIFS('Hallazgos'!$K$5:$K$200,$A76,'Hallazgos'!$M$5:$M$200,"&lt;&gt;Cerrado",'Hallazgos'!$A$5:$A$200,"&lt;&gt;EJEMPLO*"))</f>
      </c>
    </row>
    <row r="77" spans="1:6" x14ac:dyDescent="0.25">
      <c r="A77" s="19"/>
      <c r="B77" s="19"/>
      <c r="C77" s="28">
        <f>IF($A77="","",COUNTIFS('Acciones correctivas'!$F$5:$F$200,$A77,'Acciones correctivas'!$I$5:$I$200,"&lt;&gt;Completada",'Acciones correctivas'!$I$5:$I$200,"&lt;&gt;Verificada eficaz",'Acciones correctivas'!$A$5:$A$200,"&lt;&gt;EJEMPLO*"))</f>
      </c>
      <c r="D77" s="28">
        <f>IF($A77="","",COUNTIFS('Acciones correctivas'!$F$5:$F$200,$A77,'Acciones correctivas'!$I$5:$I$200,"&lt;&gt;Completada",'Acciones correctivas'!$I$5:$I$200,"&lt;&gt;Verificada eficaz",'Acciones correctivas'!$A$5:$A$200,"&lt;&gt;EJEMPLO*",'Acciones correctivas'!$H$5:$H$200,"&lt;"&amp;TODAY()))</f>
      </c>
      <c r="E77" s="29">
        <f>IF($A77="","",IFERROR(1/(1/MINIFS('Acciones correctivas'!$H$5:$H$200,'Acciones correctivas'!$F$5:$F$200,$A77,'Acciones correctivas'!$I$5:$I$200,"&lt;&gt;Completada",'Acciones correctivas'!$I$5:$I$200,"&lt;&gt;Verificada eficaz",'Acciones correctivas'!$A$5:$A$200,"&lt;&gt;EJEMPLO*",'Acciones correctivas'!$H$5:$H$200,"&gt;="&amp;TODAY())),"—"))</f>
      </c>
      <c r="F77" s="28">
        <f>IF($A77="","",COUNTIFS('Hallazgos'!$K$5:$K$200,$A77,'Hallazgos'!$M$5:$M$200,"&lt;&gt;Cerrado",'Hallazgos'!$A$5:$A$200,"&lt;&gt;EJEMPLO*"))</f>
      </c>
    </row>
    <row r="78" spans="1:6" x14ac:dyDescent="0.25">
      <c r="A78" s="19"/>
      <c r="B78" s="19"/>
      <c r="C78" s="28">
        <f>IF($A78="","",COUNTIFS('Acciones correctivas'!$F$5:$F$200,$A78,'Acciones correctivas'!$I$5:$I$200,"&lt;&gt;Completada",'Acciones correctivas'!$I$5:$I$200,"&lt;&gt;Verificada eficaz",'Acciones correctivas'!$A$5:$A$200,"&lt;&gt;EJEMPLO*"))</f>
      </c>
      <c r="D78" s="28">
        <f>IF($A78="","",COUNTIFS('Acciones correctivas'!$F$5:$F$200,$A78,'Acciones correctivas'!$I$5:$I$200,"&lt;&gt;Completada",'Acciones correctivas'!$I$5:$I$200,"&lt;&gt;Verificada eficaz",'Acciones correctivas'!$A$5:$A$200,"&lt;&gt;EJEMPLO*",'Acciones correctivas'!$H$5:$H$200,"&lt;"&amp;TODAY()))</f>
      </c>
      <c r="E78" s="29">
        <f>IF($A78="","",IFERROR(1/(1/MINIFS('Acciones correctivas'!$H$5:$H$200,'Acciones correctivas'!$F$5:$F$200,$A78,'Acciones correctivas'!$I$5:$I$200,"&lt;&gt;Completada",'Acciones correctivas'!$I$5:$I$200,"&lt;&gt;Verificada eficaz",'Acciones correctivas'!$A$5:$A$200,"&lt;&gt;EJEMPLO*",'Acciones correctivas'!$H$5:$H$200,"&gt;="&amp;TODAY())),"—"))</f>
      </c>
      <c r="F78" s="28">
        <f>IF($A78="","",COUNTIFS('Hallazgos'!$K$5:$K$200,$A78,'Hallazgos'!$M$5:$M$200,"&lt;&gt;Cerrado",'Hallazgos'!$A$5:$A$200,"&lt;&gt;EJEMPLO*"))</f>
      </c>
    </row>
    <row r="79" spans="1:6" x14ac:dyDescent="0.25">
      <c r="A79" s="19"/>
      <c r="B79" s="19"/>
      <c r="C79" s="28">
        <f>IF($A79="","",COUNTIFS('Acciones correctivas'!$F$5:$F$200,$A79,'Acciones correctivas'!$I$5:$I$200,"&lt;&gt;Completada",'Acciones correctivas'!$I$5:$I$200,"&lt;&gt;Verificada eficaz",'Acciones correctivas'!$A$5:$A$200,"&lt;&gt;EJEMPLO*"))</f>
      </c>
      <c r="D79" s="28">
        <f>IF($A79="","",COUNTIFS('Acciones correctivas'!$F$5:$F$200,$A79,'Acciones correctivas'!$I$5:$I$200,"&lt;&gt;Completada",'Acciones correctivas'!$I$5:$I$200,"&lt;&gt;Verificada eficaz",'Acciones correctivas'!$A$5:$A$200,"&lt;&gt;EJEMPLO*",'Acciones correctivas'!$H$5:$H$200,"&lt;"&amp;TODAY()))</f>
      </c>
      <c r="E79" s="29">
        <f>IF($A79="","",IFERROR(1/(1/MINIFS('Acciones correctivas'!$H$5:$H$200,'Acciones correctivas'!$F$5:$F$200,$A79,'Acciones correctivas'!$I$5:$I$200,"&lt;&gt;Completada",'Acciones correctivas'!$I$5:$I$200,"&lt;&gt;Verificada eficaz",'Acciones correctivas'!$A$5:$A$200,"&lt;&gt;EJEMPLO*",'Acciones correctivas'!$H$5:$H$200,"&gt;="&amp;TODAY())),"—"))</f>
      </c>
      <c r="F79" s="28">
        <f>IF($A79="","",COUNTIFS('Hallazgos'!$K$5:$K$200,$A79,'Hallazgos'!$M$5:$M$200,"&lt;&gt;Cerrado",'Hallazgos'!$A$5:$A$200,"&lt;&gt;EJEMPLO*"))</f>
      </c>
    </row>
    <row r="80" spans="1:6" x14ac:dyDescent="0.25">
      <c r="A80" s="19"/>
      <c r="B80" s="19"/>
      <c r="C80" s="28">
        <f>IF($A80="","",COUNTIFS('Acciones correctivas'!$F$5:$F$200,$A80,'Acciones correctivas'!$I$5:$I$200,"&lt;&gt;Completada",'Acciones correctivas'!$I$5:$I$200,"&lt;&gt;Verificada eficaz",'Acciones correctivas'!$A$5:$A$200,"&lt;&gt;EJEMPLO*"))</f>
      </c>
      <c r="D80" s="28">
        <f>IF($A80="","",COUNTIFS('Acciones correctivas'!$F$5:$F$200,$A80,'Acciones correctivas'!$I$5:$I$200,"&lt;&gt;Completada",'Acciones correctivas'!$I$5:$I$200,"&lt;&gt;Verificada eficaz",'Acciones correctivas'!$A$5:$A$200,"&lt;&gt;EJEMPLO*",'Acciones correctivas'!$H$5:$H$200,"&lt;"&amp;TODAY()))</f>
      </c>
      <c r="E80" s="29">
        <f>IF($A80="","",IFERROR(1/(1/MINIFS('Acciones correctivas'!$H$5:$H$200,'Acciones correctivas'!$F$5:$F$200,$A80,'Acciones correctivas'!$I$5:$I$200,"&lt;&gt;Completada",'Acciones correctivas'!$I$5:$I$200,"&lt;&gt;Verificada eficaz",'Acciones correctivas'!$A$5:$A$200,"&lt;&gt;EJEMPLO*",'Acciones correctivas'!$H$5:$H$200,"&gt;="&amp;TODAY())),"—"))</f>
      </c>
      <c r="F80" s="28">
        <f>IF($A80="","",COUNTIFS('Hallazgos'!$K$5:$K$200,$A80,'Hallazgos'!$M$5:$M$200,"&lt;&gt;Cerrado",'Hallazgos'!$A$5:$A$200,"&lt;&gt;EJEMPLO*"))</f>
      </c>
    </row>
    <row r="81" spans="1:6" x14ac:dyDescent="0.25">
      <c r="A81" s="19"/>
      <c r="B81" s="19"/>
      <c r="C81" s="28">
        <f>IF($A81="","",COUNTIFS('Acciones correctivas'!$F$5:$F$200,$A81,'Acciones correctivas'!$I$5:$I$200,"&lt;&gt;Completada",'Acciones correctivas'!$I$5:$I$200,"&lt;&gt;Verificada eficaz",'Acciones correctivas'!$A$5:$A$200,"&lt;&gt;EJEMPLO*"))</f>
      </c>
      <c r="D81" s="28">
        <f>IF($A81="","",COUNTIFS('Acciones correctivas'!$F$5:$F$200,$A81,'Acciones correctivas'!$I$5:$I$200,"&lt;&gt;Completada",'Acciones correctivas'!$I$5:$I$200,"&lt;&gt;Verificada eficaz",'Acciones correctivas'!$A$5:$A$200,"&lt;&gt;EJEMPLO*",'Acciones correctivas'!$H$5:$H$200,"&lt;"&amp;TODAY()))</f>
      </c>
      <c r="E81" s="29">
        <f>IF($A81="","",IFERROR(1/(1/MINIFS('Acciones correctivas'!$H$5:$H$200,'Acciones correctivas'!$F$5:$F$200,$A81,'Acciones correctivas'!$I$5:$I$200,"&lt;&gt;Completada",'Acciones correctivas'!$I$5:$I$200,"&lt;&gt;Verificada eficaz",'Acciones correctivas'!$A$5:$A$200,"&lt;&gt;EJEMPLO*",'Acciones correctivas'!$H$5:$H$200,"&gt;="&amp;TODAY())),"—"))</f>
      </c>
      <c r="F81" s="28">
        <f>IF($A81="","",COUNTIFS('Hallazgos'!$K$5:$K$200,$A81,'Hallazgos'!$M$5:$M$200,"&lt;&gt;Cerrado",'Hallazgos'!$A$5:$A$200,"&lt;&gt;EJEMPLO*"))</f>
      </c>
    </row>
    <row r="82" spans="1:6" x14ac:dyDescent="0.25">
      <c r="A82" s="19"/>
      <c r="B82" s="19"/>
      <c r="C82" s="28">
        <f>IF($A82="","",COUNTIFS('Acciones correctivas'!$F$5:$F$200,$A82,'Acciones correctivas'!$I$5:$I$200,"&lt;&gt;Completada",'Acciones correctivas'!$I$5:$I$200,"&lt;&gt;Verificada eficaz",'Acciones correctivas'!$A$5:$A$200,"&lt;&gt;EJEMPLO*"))</f>
      </c>
      <c r="D82" s="28">
        <f>IF($A82="","",COUNTIFS('Acciones correctivas'!$F$5:$F$200,$A82,'Acciones correctivas'!$I$5:$I$200,"&lt;&gt;Completada",'Acciones correctivas'!$I$5:$I$200,"&lt;&gt;Verificada eficaz",'Acciones correctivas'!$A$5:$A$200,"&lt;&gt;EJEMPLO*",'Acciones correctivas'!$H$5:$H$200,"&lt;"&amp;TODAY()))</f>
      </c>
      <c r="E82" s="29">
        <f>IF($A82="","",IFERROR(1/(1/MINIFS('Acciones correctivas'!$H$5:$H$200,'Acciones correctivas'!$F$5:$F$200,$A82,'Acciones correctivas'!$I$5:$I$200,"&lt;&gt;Completada",'Acciones correctivas'!$I$5:$I$200,"&lt;&gt;Verificada eficaz",'Acciones correctivas'!$A$5:$A$200,"&lt;&gt;EJEMPLO*",'Acciones correctivas'!$H$5:$H$200,"&gt;="&amp;TODAY())),"—"))</f>
      </c>
      <c r="F82" s="28">
        <f>IF($A82="","",COUNTIFS('Hallazgos'!$K$5:$K$200,$A82,'Hallazgos'!$M$5:$M$200,"&lt;&gt;Cerrado",'Hallazgos'!$A$5:$A$200,"&lt;&gt;EJEMPLO*"))</f>
      </c>
    </row>
    <row r="83" spans="1:6" x14ac:dyDescent="0.25">
      <c r="A83" s="19"/>
      <c r="B83" s="19"/>
      <c r="C83" s="28">
        <f>IF($A83="","",COUNTIFS('Acciones correctivas'!$F$5:$F$200,$A83,'Acciones correctivas'!$I$5:$I$200,"&lt;&gt;Completada",'Acciones correctivas'!$I$5:$I$200,"&lt;&gt;Verificada eficaz",'Acciones correctivas'!$A$5:$A$200,"&lt;&gt;EJEMPLO*"))</f>
      </c>
      <c r="D83" s="28">
        <f>IF($A83="","",COUNTIFS('Acciones correctivas'!$F$5:$F$200,$A83,'Acciones correctivas'!$I$5:$I$200,"&lt;&gt;Completada",'Acciones correctivas'!$I$5:$I$200,"&lt;&gt;Verificada eficaz",'Acciones correctivas'!$A$5:$A$200,"&lt;&gt;EJEMPLO*",'Acciones correctivas'!$H$5:$H$200,"&lt;"&amp;TODAY()))</f>
      </c>
      <c r="E83" s="29">
        <f>IF($A83="","",IFERROR(1/(1/MINIFS('Acciones correctivas'!$H$5:$H$200,'Acciones correctivas'!$F$5:$F$200,$A83,'Acciones correctivas'!$I$5:$I$200,"&lt;&gt;Completada",'Acciones correctivas'!$I$5:$I$200,"&lt;&gt;Verificada eficaz",'Acciones correctivas'!$A$5:$A$200,"&lt;&gt;EJEMPLO*",'Acciones correctivas'!$H$5:$H$200,"&gt;="&amp;TODAY())),"—"))</f>
      </c>
      <c r="F83" s="28">
        <f>IF($A83="","",COUNTIFS('Hallazgos'!$K$5:$K$200,$A83,'Hallazgos'!$M$5:$M$200,"&lt;&gt;Cerrado",'Hallazgos'!$A$5:$A$200,"&lt;&gt;EJEMPLO*"))</f>
      </c>
    </row>
    <row r="84" spans="1:6" x14ac:dyDescent="0.25">
      <c r="A84" s="19"/>
      <c r="B84" s="19"/>
      <c r="C84" s="28">
        <f>IF($A84="","",COUNTIFS('Acciones correctivas'!$F$5:$F$200,$A84,'Acciones correctivas'!$I$5:$I$200,"&lt;&gt;Completada",'Acciones correctivas'!$I$5:$I$200,"&lt;&gt;Verificada eficaz",'Acciones correctivas'!$A$5:$A$200,"&lt;&gt;EJEMPLO*"))</f>
      </c>
      <c r="D84" s="28">
        <f>IF($A84="","",COUNTIFS('Acciones correctivas'!$F$5:$F$200,$A84,'Acciones correctivas'!$I$5:$I$200,"&lt;&gt;Completada",'Acciones correctivas'!$I$5:$I$200,"&lt;&gt;Verificada eficaz",'Acciones correctivas'!$A$5:$A$200,"&lt;&gt;EJEMPLO*",'Acciones correctivas'!$H$5:$H$200,"&lt;"&amp;TODAY()))</f>
      </c>
      <c r="E84" s="29">
        <f>IF($A84="","",IFERROR(1/(1/MINIFS('Acciones correctivas'!$H$5:$H$200,'Acciones correctivas'!$F$5:$F$200,$A84,'Acciones correctivas'!$I$5:$I$200,"&lt;&gt;Completada",'Acciones correctivas'!$I$5:$I$200,"&lt;&gt;Verificada eficaz",'Acciones correctivas'!$A$5:$A$200,"&lt;&gt;EJEMPLO*",'Acciones correctivas'!$H$5:$H$200,"&gt;="&amp;TODAY())),"—"))</f>
      </c>
      <c r="F84" s="28">
        <f>IF($A84="","",COUNTIFS('Hallazgos'!$K$5:$K$200,$A84,'Hallazgos'!$M$5:$M$200,"&lt;&gt;Cerrado",'Hallazgos'!$A$5:$A$200,"&lt;&gt;EJEMPLO*"))</f>
      </c>
    </row>
    <row r="85" spans="1:6" x14ac:dyDescent="0.25">
      <c r="A85" s="19"/>
      <c r="B85" s="19"/>
      <c r="C85" s="28">
        <f>IF($A85="","",COUNTIFS('Acciones correctivas'!$F$5:$F$200,$A85,'Acciones correctivas'!$I$5:$I$200,"&lt;&gt;Completada",'Acciones correctivas'!$I$5:$I$200,"&lt;&gt;Verificada eficaz",'Acciones correctivas'!$A$5:$A$200,"&lt;&gt;EJEMPLO*"))</f>
      </c>
      <c r="D85" s="28">
        <f>IF($A85="","",COUNTIFS('Acciones correctivas'!$F$5:$F$200,$A85,'Acciones correctivas'!$I$5:$I$200,"&lt;&gt;Completada",'Acciones correctivas'!$I$5:$I$200,"&lt;&gt;Verificada eficaz",'Acciones correctivas'!$A$5:$A$200,"&lt;&gt;EJEMPLO*",'Acciones correctivas'!$H$5:$H$200,"&lt;"&amp;TODAY()))</f>
      </c>
      <c r="E85" s="29">
        <f>IF($A85="","",IFERROR(1/(1/MINIFS('Acciones correctivas'!$H$5:$H$200,'Acciones correctivas'!$F$5:$F$200,$A85,'Acciones correctivas'!$I$5:$I$200,"&lt;&gt;Completada",'Acciones correctivas'!$I$5:$I$200,"&lt;&gt;Verificada eficaz",'Acciones correctivas'!$A$5:$A$200,"&lt;&gt;EJEMPLO*",'Acciones correctivas'!$H$5:$H$200,"&gt;="&amp;TODAY())),"—"))</f>
      </c>
      <c r="F85" s="28">
        <f>IF($A85="","",COUNTIFS('Hallazgos'!$K$5:$K$200,$A85,'Hallazgos'!$M$5:$M$200,"&lt;&gt;Cerrado",'Hallazgos'!$A$5:$A$200,"&lt;&gt;EJEMPLO*"))</f>
      </c>
    </row>
    <row r="86" spans="1:6" x14ac:dyDescent="0.25">
      <c r="A86" s="19"/>
      <c r="B86" s="19"/>
      <c r="C86" s="28">
        <f>IF($A86="","",COUNTIFS('Acciones correctivas'!$F$5:$F$200,$A86,'Acciones correctivas'!$I$5:$I$200,"&lt;&gt;Completada",'Acciones correctivas'!$I$5:$I$200,"&lt;&gt;Verificada eficaz",'Acciones correctivas'!$A$5:$A$200,"&lt;&gt;EJEMPLO*"))</f>
      </c>
      <c r="D86" s="28">
        <f>IF($A86="","",COUNTIFS('Acciones correctivas'!$F$5:$F$200,$A86,'Acciones correctivas'!$I$5:$I$200,"&lt;&gt;Completada",'Acciones correctivas'!$I$5:$I$200,"&lt;&gt;Verificada eficaz",'Acciones correctivas'!$A$5:$A$200,"&lt;&gt;EJEMPLO*",'Acciones correctivas'!$H$5:$H$200,"&lt;"&amp;TODAY()))</f>
      </c>
      <c r="E86" s="29">
        <f>IF($A86="","",IFERROR(1/(1/MINIFS('Acciones correctivas'!$H$5:$H$200,'Acciones correctivas'!$F$5:$F$200,$A86,'Acciones correctivas'!$I$5:$I$200,"&lt;&gt;Completada",'Acciones correctivas'!$I$5:$I$200,"&lt;&gt;Verificada eficaz",'Acciones correctivas'!$A$5:$A$200,"&lt;&gt;EJEMPLO*",'Acciones correctivas'!$H$5:$H$200,"&gt;="&amp;TODAY())),"—"))</f>
      </c>
      <c r="F86" s="28">
        <f>IF($A86="","",COUNTIFS('Hallazgos'!$K$5:$K$200,$A86,'Hallazgos'!$M$5:$M$200,"&lt;&gt;Cerrado",'Hallazgos'!$A$5:$A$200,"&lt;&gt;EJEMPLO*"))</f>
      </c>
    </row>
    <row r="87" spans="1:6" x14ac:dyDescent="0.25">
      <c r="A87" s="19"/>
      <c r="B87" s="19"/>
      <c r="C87" s="28">
        <f>IF($A87="","",COUNTIFS('Acciones correctivas'!$F$5:$F$200,$A87,'Acciones correctivas'!$I$5:$I$200,"&lt;&gt;Completada",'Acciones correctivas'!$I$5:$I$200,"&lt;&gt;Verificada eficaz",'Acciones correctivas'!$A$5:$A$200,"&lt;&gt;EJEMPLO*"))</f>
      </c>
      <c r="D87" s="28">
        <f>IF($A87="","",COUNTIFS('Acciones correctivas'!$F$5:$F$200,$A87,'Acciones correctivas'!$I$5:$I$200,"&lt;&gt;Completada",'Acciones correctivas'!$I$5:$I$200,"&lt;&gt;Verificada eficaz",'Acciones correctivas'!$A$5:$A$200,"&lt;&gt;EJEMPLO*",'Acciones correctivas'!$H$5:$H$200,"&lt;"&amp;TODAY()))</f>
      </c>
      <c r="E87" s="29">
        <f>IF($A87="","",IFERROR(1/(1/MINIFS('Acciones correctivas'!$H$5:$H$200,'Acciones correctivas'!$F$5:$F$200,$A87,'Acciones correctivas'!$I$5:$I$200,"&lt;&gt;Completada",'Acciones correctivas'!$I$5:$I$200,"&lt;&gt;Verificada eficaz",'Acciones correctivas'!$A$5:$A$200,"&lt;&gt;EJEMPLO*",'Acciones correctivas'!$H$5:$H$200,"&gt;="&amp;TODAY())),"—"))</f>
      </c>
      <c r="F87" s="28">
        <f>IF($A87="","",COUNTIFS('Hallazgos'!$K$5:$K$200,$A87,'Hallazgos'!$M$5:$M$200,"&lt;&gt;Cerrado",'Hallazgos'!$A$5:$A$200,"&lt;&gt;EJEMPLO*"))</f>
      </c>
    </row>
    <row r="88" spans="1:6" x14ac:dyDescent="0.25">
      <c r="A88" s="19"/>
      <c r="B88" s="19"/>
      <c r="C88" s="28">
        <f>IF($A88="","",COUNTIFS('Acciones correctivas'!$F$5:$F$200,$A88,'Acciones correctivas'!$I$5:$I$200,"&lt;&gt;Completada",'Acciones correctivas'!$I$5:$I$200,"&lt;&gt;Verificada eficaz",'Acciones correctivas'!$A$5:$A$200,"&lt;&gt;EJEMPLO*"))</f>
      </c>
      <c r="D88" s="28">
        <f>IF($A88="","",COUNTIFS('Acciones correctivas'!$F$5:$F$200,$A88,'Acciones correctivas'!$I$5:$I$200,"&lt;&gt;Completada",'Acciones correctivas'!$I$5:$I$200,"&lt;&gt;Verificada eficaz",'Acciones correctivas'!$A$5:$A$200,"&lt;&gt;EJEMPLO*",'Acciones correctivas'!$H$5:$H$200,"&lt;"&amp;TODAY()))</f>
      </c>
      <c r="E88" s="29">
        <f>IF($A88="","",IFERROR(1/(1/MINIFS('Acciones correctivas'!$H$5:$H$200,'Acciones correctivas'!$F$5:$F$200,$A88,'Acciones correctivas'!$I$5:$I$200,"&lt;&gt;Completada",'Acciones correctivas'!$I$5:$I$200,"&lt;&gt;Verificada eficaz",'Acciones correctivas'!$A$5:$A$200,"&lt;&gt;EJEMPLO*",'Acciones correctivas'!$H$5:$H$200,"&gt;="&amp;TODAY())),"—"))</f>
      </c>
      <c r="F88" s="28">
        <f>IF($A88="","",COUNTIFS('Hallazgos'!$K$5:$K$200,$A88,'Hallazgos'!$M$5:$M$200,"&lt;&gt;Cerrado",'Hallazgos'!$A$5:$A$200,"&lt;&gt;EJEMPLO*"))</f>
      </c>
    </row>
    <row r="89" spans="1:6" x14ac:dyDescent="0.25">
      <c r="A89" s="19"/>
      <c r="B89" s="19"/>
      <c r="C89" s="28">
        <f>IF($A89="","",COUNTIFS('Acciones correctivas'!$F$5:$F$200,$A89,'Acciones correctivas'!$I$5:$I$200,"&lt;&gt;Completada",'Acciones correctivas'!$I$5:$I$200,"&lt;&gt;Verificada eficaz",'Acciones correctivas'!$A$5:$A$200,"&lt;&gt;EJEMPLO*"))</f>
      </c>
      <c r="D89" s="28">
        <f>IF($A89="","",COUNTIFS('Acciones correctivas'!$F$5:$F$200,$A89,'Acciones correctivas'!$I$5:$I$200,"&lt;&gt;Completada",'Acciones correctivas'!$I$5:$I$200,"&lt;&gt;Verificada eficaz",'Acciones correctivas'!$A$5:$A$200,"&lt;&gt;EJEMPLO*",'Acciones correctivas'!$H$5:$H$200,"&lt;"&amp;TODAY()))</f>
      </c>
      <c r="E89" s="29">
        <f>IF($A89="","",IFERROR(1/(1/MINIFS('Acciones correctivas'!$H$5:$H$200,'Acciones correctivas'!$F$5:$F$200,$A89,'Acciones correctivas'!$I$5:$I$200,"&lt;&gt;Completada",'Acciones correctivas'!$I$5:$I$200,"&lt;&gt;Verificada eficaz",'Acciones correctivas'!$A$5:$A$200,"&lt;&gt;EJEMPLO*",'Acciones correctivas'!$H$5:$H$200,"&gt;="&amp;TODAY())),"—"))</f>
      </c>
      <c r="F89" s="28">
        <f>IF($A89="","",COUNTIFS('Hallazgos'!$K$5:$K$200,$A89,'Hallazgos'!$M$5:$M$200,"&lt;&gt;Cerrado",'Hallazgos'!$A$5:$A$200,"&lt;&gt;EJEMPLO*"))</f>
      </c>
    </row>
    <row r="90" spans="1:6" x14ac:dyDescent="0.25">
      <c r="A90" s="19"/>
      <c r="B90" s="19"/>
      <c r="C90" s="28">
        <f>IF($A90="","",COUNTIFS('Acciones correctivas'!$F$5:$F$200,$A90,'Acciones correctivas'!$I$5:$I$200,"&lt;&gt;Completada",'Acciones correctivas'!$I$5:$I$200,"&lt;&gt;Verificada eficaz",'Acciones correctivas'!$A$5:$A$200,"&lt;&gt;EJEMPLO*"))</f>
      </c>
      <c r="D90" s="28">
        <f>IF($A90="","",COUNTIFS('Acciones correctivas'!$F$5:$F$200,$A90,'Acciones correctivas'!$I$5:$I$200,"&lt;&gt;Completada",'Acciones correctivas'!$I$5:$I$200,"&lt;&gt;Verificada eficaz",'Acciones correctivas'!$A$5:$A$200,"&lt;&gt;EJEMPLO*",'Acciones correctivas'!$H$5:$H$200,"&lt;"&amp;TODAY()))</f>
      </c>
      <c r="E90" s="29">
        <f>IF($A90="","",IFERROR(1/(1/MINIFS('Acciones correctivas'!$H$5:$H$200,'Acciones correctivas'!$F$5:$F$200,$A90,'Acciones correctivas'!$I$5:$I$200,"&lt;&gt;Completada",'Acciones correctivas'!$I$5:$I$200,"&lt;&gt;Verificada eficaz",'Acciones correctivas'!$A$5:$A$200,"&lt;&gt;EJEMPLO*",'Acciones correctivas'!$H$5:$H$200,"&gt;="&amp;TODAY())),"—"))</f>
      </c>
      <c r="F90" s="28">
        <f>IF($A90="","",COUNTIFS('Hallazgos'!$K$5:$K$200,$A90,'Hallazgos'!$M$5:$M$200,"&lt;&gt;Cerrado",'Hallazgos'!$A$5:$A$200,"&lt;&gt;EJEMPLO*"))</f>
      </c>
    </row>
    <row r="91" spans="1:6" x14ac:dyDescent="0.25">
      <c r="A91" s="19"/>
      <c r="B91" s="19"/>
      <c r="C91" s="28">
        <f>IF($A91="","",COUNTIFS('Acciones correctivas'!$F$5:$F$200,$A91,'Acciones correctivas'!$I$5:$I$200,"&lt;&gt;Completada",'Acciones correctivas'!$I$5:$I$200,"&lt;&gt;Verificada eficaz",'Acciones correctivas'!$A$5:$A$200,"&lt;&gt;EJEMPLO*"))</f>
      </c>
      <c r="D91" s="28">
        <f>IF($A91="","",COUNTIFS('Acciones correctivas'!$F$5:$F$200,$A91,'Acciones correctivas'!$I$5:$I$200,"&lt;&gt;Completada",'Acciones correctivas'!$I$5:$I$200,"&lt;&gt;Verificada eficaz",'Acciones correctivas'!$A$5:$A$200,"&lt;&gt;EJEMPLO*",'Acciones correctivas'!$H$5:$H$200,"&lt;"&amp;TODAY()))</f>
      </c>
      <c r="E91" s="29">
        <f>IF($A91="","",IFERROR(1/(1/MINIFS('Acciones correctivas'!$H$5:$H$200,'Acciones correctivas'!$F$5:$F$200,$A91,'Acciones correctivas'!$I$5:$I$200,"&lt;&gt;Completada",'Acciones correctivas'!$I$5:$I$200,"&lt;&gt;Verificada eficaz",'Acciones correctivas'!$A$5:$A$200,"&lt;&gt;EJEMPLO*",'Acciones correctivas'!$H$5:$H$200,"&gt;="&amp;TODAY())),"—"))</f>
      </c>
      <c r="F91" s="28">
        <f>IF($A91="","",COUNTIFS('Hallazgos'!$K$5:$K$200,$A91,'Hallazgos'!$M$5:$M$200,"&lt;&gt;Cerrado",'Hallazgos'!$A$5:$A$200,"&lt;&gt;EJEMPLO*"))</f>
      </c>
    </row>
    <row r="92" spans="1:6" x14ac:dyDescent="0.25">
      <c r="A92" s="19"/>
      <c r="B92" s="19"/>
      <c r="C92" s="28">
        <f>IF($A92="","",COUNTIFS('Acciones correctivas'!$F$5:$F$200,$A92,'Acciones correctivas'!$I$5:$I$200,"&lt;&gt;Completada",'Acciones correctivas'!$I$5:$I$200,"&lt;&gt;Verificada eficaz",'Acciones correctivas'!$A$5:$A$200,"&lt;&gt;EJEMPLO*"))</f>
      </c>
      <c r="D92" s="28">
        <f>IF($A92="","",COUNTIFS('Acciones correctivas'!$F$5:$F$200,$A92,'Acciones correctivas'!$I$5:$I$200,"&lt;&gt;Completada",'Acciones correctivas'!$I$5:$I$200,"&lt;&gt;Verificada eficaz",'Acciones correctivas'!$A$5:$A$200,"&lt;&gt;EJEMPLO*",'Acciones correctivas'!$H$5:$H$200,"&lt;"&amp;TODAY()))</f>
      </c>
      <c r="E92" s="29">
        <f>IF($A92="","",IFERROR(1/(1/MINIFS('Acciones correctivas'!$H$5:$H$200,'Acciones correctivas'!$F$5:$F$200,$A92,'Acciones correctivas'!$I$5:$I$200,"&lt;&gt;Completada",'Acciones correctivas'!$I$5:$I$200,"&lt;&gt;Verificada eficaz",'Acciones correctivas'!$A$5:$A$200,"&lt;&gt;EJEMPLO*",'Acciones correctivas'!$H$5:$H$200,"&gt;="&amp;TODAY())),"—"))</f>
      </c>
      <c r="F92" s="28">
        <f>IF($A92="","",COUNTIFS('Hallazgos'!$K$5:$K$200,$A92,'Hallazgos'!$M$5:$M$200,"&lt;&gt;Cerrado",'Hallazgos'!$A$5:$A$200,"&lt;&gt;EJEMPLO*"))</f>
      </c>
    </row>
    <row r="93" spans="1:6" x14ac:dyDescent="0.25">
      <c r="A93" s="19"/>
      <c r="B93" s="19"/>
      <c r="C93" s="28">
        <f>IF($A93="","",COUNTIFS('Acciones correctivas'!$F$5:$F$200,$A93,'Acciones correctivas'!$I$5:$I$200,"&lt;&gt;Completada",'Acciones correctivas'!$I$5:$I$200,"&lt;&gt;Verificada eficaz",'Acciones correctivas'!$A$5:$A$200,"&lt;&gt;EJEMPLO*"))</f>
      </c>
      <c r="D93" s="28">
        <f>IF($A93="","",COUNTIFS('Acciones correctivas'!$F$5:$F$200,$A93,'Acciones correctivas'!$I$5:$I$200,"&lt;&gt;Completada",'Acciones correctivas'!$I$5:$I$200,"&lt;&gt;Verificada eficaz",'Acciones correctivas'!$A$5:$A$200,"&lt;&gt;EJEMPLO*",'Acciones correctivas'!$H$5:$H$200,"&lt;"&amp;TODAY()))</f>
      </c>
      <c r="E93" s="29">
        <f>IF($A93="","",IFERROR(1/(1/MINIFS('Acciones correctivas'!$H$5:$H$200,'Acciones correctivas'!$F$5:$F$200,$A93,'Acciones correctivas'!$I$5:$I$200,"&lt;&gt;Completada",'Acciones correctivas'!$I$5:$I$200,"&lt;&gt;Verificada eficaz",'Acciones correctivas'!$A$5:$A$200,"&lt;&gt;EJEMPLO*",'Acciones correctivas'!$H$5:$H$200,"&gt;="&amp;TODAY())),"—"))</f>
      </c>
      <c r="F93" s="28">
        <f>IF($A93="","",COUNTIFS('Hallazgos'!$K$5:$K$200,$A93,'Hallazgos'!$M$5:$M$200,"&lt;&gt;Cerrado",'Hallazgos'!$A$5:$A$200,"&lt;&gt;EJEMPLO*"))</f>
      </c>
    </row>
    <row r="94" spans="1:6" x14ac:dyDescent="0.25">
      <c r="A94" s="19"/>
      <c r="B94" s="19"/>
      <c r="C94" s="28">
        <f>IF($A94="","",COUNTIFS('Acciones correctivas'!$F$5:$F$200,$A94,'Acciones correctivas'!$I$5:$I$200,"&lt;&gt;Completada",'Acciones correctivas'!$I$5:$I$200,"&lt;&gt;Verificada eficaz",'Acciones correctivas'!$A$5:$A$200,"&lt;&gt;EJEMPLO*"))</f>
      </c>
      <c r="D94" s="28">
        <f>IF($A94="","",COUNTIFS('Acciones correctivas'!$F$5:$F$200,$A94,'Acciones correctivas'!$I$5:$I$200,"&lt;&gt;Completada",'Acciones correctivas'!$I$5:$I$200,"&lt;&gt;Verificada eficaz",'Acciones correctivas'!$A$5:$A$200,"&lt;&gt;EJEMPLO*",'Acciones correctivas'!$H$5:$H$200,"&lt;"&amp;TODAY()))</f>
      </c>
      <c r="E94" s="29">
        <f>IF($A94="","",IFERROR(1/(1/MINIFS('Acciones correctivas'!$H$5:$H$200,'Acciones correctivas'!$F$5:$F$200,$A94,'Acciones correctivas'!$I$5:$I$200,"&lt;&gt;Completada",'Acciones correctivas'!$I$5:$I$200,"&lt;&gt;Verificada eficaz",'Acciones correctivas'!$A$5:$A$200,"&lt;&gt;EJEMPLO*",'Acciones correctivas'!$H$5:$H$200,"&gt;="&amp;TODAY())),"—"))</f>
      </c>
      <c r="F94" s="28">
        <f>IF($A94="","",COUNTIFS('Hallazgos'!$K$5:$K$200,$A94,'Hallazgos'!$M$5:$M$200,"&lt;&gt;Cerrado",'Hallazgos'!$A$5:$A$200,"&lt;&gt;EJEMPLO*"))</f>
      </c>
    </row>
    <row r="95" spans="1:6" x14ac:dyDescent="0.25">
      <c r="A95" s="19"/>
      <c r="B95" s="19"/>
      <c r="C95" s="28">
        <f>IF($A95="","",COUNTIFS('Acciones correctivas'!$F$5:$F$200,$A95,'Acciones correctivas'!$I$5:$I$200,"&lt;&gt;Completada",'Acciones correctivas'!$I$5:$I$200,"&lt;&gt;Verificada eficaz",'Acciones correctivas'!$A$5:$A$200,"&lt;&gt;EJEMPLO*"))</f>
      </c>
      <c r="D95" s="28">
        <f>IF($A95="","",COUNTIFS('Acciones correctivas'!$F$5:$F$200,$A95,'Acciones correctivas'!$I$5:$I$200,"&lt;&gt;Completada",'Acciones correctivas'!$I$5:$I$200,"&lt;&gt;Verificada eficaz",'Acciones correctivas'!$A$5:$A$200,"&lt;&gt;EJEMPLO*",'Acciones correctivas'!$H$5:$H$200,"&lt;"&amp;TODAY()))</f>
      </c>
      <c r="E95" s="29">
        <f>IF($A95="","",IFERROR(1/(1/MINIFS('Acciones correctivas'!$H$5:$H$200,'Acciones correctivas'!$F$5:$F$200,$A95,'Acciones correctivas'!$I$5:$I$200,"&lt;&gt;Completada",'Acciones correctivas'!$I$5:$I$200,"&lt;&gt;Verificada eficaz",'Acciones correctivas'!$A$5:$A$200,"&lt;&gt;EJEMPLO*",'Acciones correctivas'!$H$5:$H$200,"&gt;="&amp;TODAY())),"—"))</f>
      </c>
      <c r="F95" s="28">
        <f>IF($A95="","",COUNTIFS('Hallazgos'!$K$5:$K$200,$A95,'Hallazgos'!$M$5:$M$200,"&lt;&gt;Cerrado",'Hallazgos'!$A$5:$A$200,"&lt;&gt;EJEMPLO*"))</f>
      </c>
    </row>
    <row r="96" spans="1:6" x14ac:dyDescent="0.25">
      <c r="A96" s="19"/>
      <c r="B96" s="19"/>
      <c r="C96" s="28">
        <f>IF($A96="","",COUNTIFS('Acciones correctivas'!$F$5:$F$200,$A96,'Acciones correctivas'!$I$5:$I$200,"&lt;&gt;Completada",'Acciones correctivas'!$I$5:$I$200,"&lt;&gt;Verificada eficaz",'Acciones correctivas'!$A$5:$A$200,"&lt;&gt;EJEMPLO*"))</f>
      </c>
      <c r="D96" s="28">
        <f>IF($A96="","",COUNTIFS('Acciones correctivas'!$F$5:$F$200,$A96,'Acciones correctivas'!$I$5:$I$200,"&lt;&gt;Completada",'Acciones correctivas'!$I$5:$I$200,"&lt;&gt;Verificada eficaz",'Acciones correctivas'!$A$5:$A$200,"&lt;&gt;EJEMPLO*",'Acciones correctivas'!$H$5:$H$200,"&lt;"&amp;TODAY()))</f>
      </c>
      <c r="E96" s="29">
        <f>IF($A96="","",IFERROR(1/(1/MINIFS('Acciones correctivas'!$H$5:$H$200,'Acciones correctivas'!$F$5:$F$200,$A96,'Acciones correctivas'!$I$5:$I$200,"&lt;&gt;Completada",'Acciones correctivas'!$I$5:$I$200,"&lt;&gt;Verificada eficaz",'Acciones correctivas'!$A$5:$A$200,"&lt;&gt;EJEMPLO*",'Acciones correctivas'!$H$5:$H$200,"&gt;="&amp;TODAY())),"—"))</f>
      </c>
      <c r="F96" s="28">
        <f>IF($A96="","",COUNTIFS('Hallazgos'!$K$5:$K$200,$A96,'Hallazgos'!$M$5:$M$200,"&lt;&gt;Cerrado",'Hallazgos'!$A$5:$A$200,"&lt;&gt;EJEMPLO*"))</f>
      </c>
    </row>
    <row r="97" spans="1:6" x14ac:dyDescent="0.25">
      <c r="A97" s="19"/>
      <c r="B97" s="19"/>
      <c r="C97" s="28">
        <f>IF($A97="","",COUNTIFS('Acciones correctivas'!$F$5:$F$200,$A97,'Acciones correctivas'!$I$5:$I$200,"&lt;&gt;Completada",'Acciones correctivas'!$I$5:$I$200,"&lt;&gt;Verificada eficaz",'Acciones correctivas'!$A$5:$A$200,"&lt;&gt;EJEMPLO*"))</f>
      </c>
      <c r="D97" s="28">
        <f>IF($A97="","",COUNTIFS('Acciones correctivas'!$F$5:$F$200,$A97,'Acciones correctivas'!$I$5:$I$200,"&lt;&gt;Completada",'Acciones correctivas'!$I$5:$I$200,"&lt;&gt;Verificada eficaz",'Acciones correctivas'!$A$5:$A$200,"&lt;&gt;EJEMPLO*",'Acciones correctivas'!$H$5:$H$200,"&lt;"&amp;TODAY()))</f>
      </c>
      <c r="E97" s="29">
        <f>IF($A97="","",IFERROR(1/(1/MINIFS('Acciones correctivas'!$H$5:$H$200,'Acciones correctivas'!$F$5:$F$200,$A97,'Acciones correctivas'!$I$5:$I$200,"&lt;&gt;Completada",'Acciones correctivas'!$I$5:$I$200,"&lt;&gt;Verificada eficaz",'Acciones correctivas'!$A$5:$A$200,"&lt;&gt;EJEMPLO*",'Acciones correctivas'!$H$5:$H$200,"&gt;="&amp;TODAY())),"—"))</f>
      </c>
      <c r="F97" s="28">
        <f>IF($A97="","",COUNTIFS('Hallazgos'!$K$5:$K$200,$A97,'Hallazgos'!$M$5:$M$200,"&lt;&gt;Cerrado",'Hallazgos'!$A$5:$A$200,"&lt;&gt;EJEMPLO*"))</f>
      </c>
    </row>
    <row r="98" spans="1:6" x14ac:dyDescent="0.25">
      <c r="A98" s="19"/>
      <c r="B98" s="19"/>
      <c r="C98" s="28">
        <f>IF($A98="","",COUNTIFS('Acciones correctivas'!$F$5:$F$200,$A98,'Acciones correctivas'!$I$5:$I$200,"&lt;&gt;Completada",'Acciones correctivas'!$I$5:$I$200,"&lt;&gt;Verificada eficaz",'Acciones correctivas'!$A$5:$A$200,"&lt;&gt;EJEMPLO*"))</f>
      </c>
      <c r="D98" s="28">
        <f>IF($A98="","",COUNTIFS('Acciones correctivas'!$F$5:$F$200,$A98,'Acciones correctivas'!$I$5:$I$200,"&lt;&gt;Completada",'Acciones correctivas'!$I$5:$I$200,"&lt;&gt;Verificada eficaz",'Acciones correctivas'!$A$5:$A$200,"&lt;&gt;EJEMPLO*",'Acciones correctivas'!$H$5:$H$200,"&lt;"&amp;TODAY()))</f>
      </c>
      <c r="E98" s="29">
        <f>IF($A98="","",IFERROR(1/(1/MINIFS('Acciones correctivas'!$H$5:$H$200,'Acciones correctivas'!$F$5:$F$200,$A98,'Acciones correctivas'!$I$5:$I$200,"&lt;&gt;Completada",'Acciones correctivas'!$I$5:$I$200,"&lt;&gt;Verificada eficaz",'Acciones correctivas'!$A$5:$A$200,"&lt;&gt;EJEMPLO*",'Acciones correctivas'!$H$5:$H$200,"&gt;="&amp;TODAY())),"—"))</f>
      </c>
      <c r="F98" s="28">
        <f>IF($A98="","",COUNTIFS('Hallazgos'!$K$5:$K$200,$A98,'Hallazgos'!$M$5:$M$200,"&lt;&gt;Cerrado",'Hallazgos'!$A$5:$A$200,"&lt;&gt;EJEMPLO*"))</f>
      </c>
    </row>
    <row r="99" spans="1:6" x14ac:dyDescent="0.25">
      <c r="A99" s="19"/>
      <c r="B99" s="19"/>
      <c r="C99" s="28">
        <f>IF($A99="","",COUNTIFS('Acciones correctivas'!$F$5:$F$200,$A99,'Acciones correctivas'!$I$5:$I$200,"&lt;&gt;Completada",'Acciones correctivas'!$I$5:$I$200,"&lt;&gt;Verificada eficaz",'Acciones correctivas'!$A$5:$A$200,"&lt;&gt;EJEMPLO*"))</f>
      </c>
      <c r="D99" s="28">
        <f>IF($A99="","",COUNTIFS('Acciones correctivas'!$F$5:$F$200,$A99,'Acciones correctivas'!$I$5:$I$200,"&lt;&gt;Completada",'Acciones correctivas'!$I$5:$I$200,"&lt;&gt;Verificada eficaz",'Acciones correctivas'!$A$5:$A$200,"&lt;&gt;EJEMPLO*",'Acciones correctivas'!$H$5:$H$200,"&lt;"&amp;TODAY()))</f>
      </c>
      <c r="E99" s="29">
        <f>IF($A99="","",IFERROR(1/(1/MINIFS('Acciones correctivas'!$H$5:$H$200,'Acciones correctivas'!$F$5:$F$200,$A99,'Acciones correctivas'!$I$5:$I$200,"&lt;&gt;Completada",'Acciones correctivas'!$I$5:$I$200,"&lt;&gt;Verificada eficaz",'Acciones correctivas'!$A$5:$A$200,"&lt;&gt;EJEMPLO*",'Acciones correctivas'!$H$5:$H$200,"&gt;="&amp;TODAY())),"—"))</f>
      </c>
      <c r="F99" s="28">
        <f>IF($A99="","",COUNTIFS('Hallazgos'!$K$5:$K$200,$A99,'Hallazgos'!$M$5:$M$200,"&lt;&gt;Cerrado",'Hallazgos'!$A$5:$A$200,"&lt;&gt;EJEMPLO*"))</f>
      </c>
    </row>
    <row r="100" spans="1:6" x14ac:dyDescent="0.25">
      <c r="A100" s="19"/>
      <c r="B100" s="19"/>
      <c r="C100" s="28">
        <f>IF($A100="","",COUNTIFS('Acciones correctivas'!$F$5:$F$200,$A100,'Acciones correctivas'!$I$5:$I$200,"&lt;&gt;Completada",'Acciones correctivas'!$I$5:$I$200,"&lt;&gt;Verificada eficaz",'Acciones correctivas'!$A$5:$A$200,"&lt;&gt;EJEMPLO*"))</f>
      </c>
      <c r="D100" s="28">
        <f>IF($A100="","",COUNTIFS('Acciones correctivas'!$F$5:$F$200,$A100,'Acciones correctivas'!$I$5:$I$200,"&lt;&gt;Completada",'Acciones correctivas'!$I$5:$I$200,"&lt;&gt;Verificada eficaz",'Acciones correctivas'!$A$5:$A$200,"&lt;&gt;EJEMPLO*",'Acciones correctivas'!$H$5:$H$200,"&lt;"&amp;TODAY()))</f>
      </c>
      <c r="E100" s="29">
        <f>IF($A100="","",IFERROR(1/(1/MINIFS('Acciones correctivas'!$H$5:$H$200,'Acciones correctivas'!$F$5:$F$200,$A100,'Acciones correctivas'!$I$5:$I$200,"&lt;&gt;Completada",'Acciones correctivas'!$I$5:$I$200,"&lt;&gt;Verificada eficaz",'Acciones correctivas'!$A$5:$A$200,"&lt;&gt;EJEMPLO*",'Acciones correctivas'!$H$5:$H$200,"&gt;="&amp;TODAY())),"—"))</f>
      </c>
      <c r="F100" s="28">
        <f>IF($A100="","",COUNTIFS('Hallazgos'!$K$5:$K$200,$A100,'Hallazgos'!$M$5:$M$200,"&lt;&gt;Cerrado",'Hallazgos'!$A$5:$A$200,"&lt;&gt;EJEMPLO*"))</f>
      </c>
    </row>
    <row r="101" spans="1:6" x14ac:dyDescent="0.25">
      <c r="A101" s="19"/>
      <c r="B101" s="19"/>
      <c r="C101" s="28">
        <f>IF($A101="","",COUNTIFS('Acciones correctivas'!$F$5:$F$200,$A101,'Acciones correctivas'!$I$5:$I$200,"&lt;&gt;Completada",'Acciones correctivas'!$I$5:$I$200,"&lt;&gt;Verificada eficaz",'Acciones correctivas'!$A$5:$A$200,"&lt;&gt;EJEMPLO*"))</f>
      </c>
      <c r="D101" s="28">
        <f>IF($A101="","",COUNTIFS('Acciones correctivas'!$F$5:$F$200,$A101,'Acciones correctivas'!$I$5:$I$200,"&lt;&gt;Completada",'Acciones correctivas'!$I$5:$I$200,"&lt;&gt;Verificada eficaz",'Acciones correctivas'!$A$5:$A$200,"&lt;&gt;EJEMPLO*",'Acciones correctivas'!$H$5:$H$200,"&lt;"&amp;TODAY()))</f>
      </c>
      <c r="E101" s="29">
        <f>IF($A101="","",IFERROR(1/(1/MINIFS('Acciones correctivas'!$H$5:$H$200,'Acciones correctivas'!$F$5:$F$200,$A101,'Acciones correctivas'!$I$5:$I$200,"&lt;&gt;Completada",'Acciones correctivas'!$I$5:$I$200,"&lt;&gt;Verificada eficaz",'Acciones correctivas'!$A$5:$A$200,"&lt;&gt;EJEMPLO*",'Acciones correctivas'!$H$5:$H$200,"&gt;="&amp;TODAY())),"—"))</f>
      </c>
      <c r="F101" s="28">
        <f>IF($A101="","",COUNTIFS('Hallazgos'!$K$5:$K$200,$A101,'Hallazgos'!$M$5:$M$200,"&lt;&gt;Cerrado",'Hallazgos'!$A$5:$A$200,"&lt;&gt;EJEMPLO*"))</f>
      </c>
    </row>
    <row r="102" spans="1:6" x14ac:dyDescent="0.25">
      <c r="A102" s="19"/>
      <c r="B102" s="19"/>
      <c r="C102" s="28">
        <f>IF($A102="","",COUNTIFS('Acciones correctivas'!$F$5:$F$200,$A102,'Acciones correctivas'!$I$5:$I$200,"&lt;&gt;Completada",'Acciones correctivas'!$I$5:$I$200,"&lt;&gt;Verificada eficaz",'Acciones correctivas'!$A$5:$A$200,"&lt;&gt;EJEMPLO*"))</f>
      </c>
      <c r="D102" s="28">
        <f>IF($A102="","",COUNTIFS('Acciones correctivas'!$F$5:$F$200,$A102,'Acciones correctivas'!$I$5:$I$200,"&lt;&gt;Completada",'Acciones correctivas'!$I$5:$I$200,"&lt;&gt;Verificada eficaz",'Acciones correctivas'!$A$5:$A$200,"&lt;&gt;EJEMPLO*",'Acciones correctivas'!$H$5:$H$200,"&lt;"&amp;TODAY()))</f>
      </c>
      <c r="E102" s="29">
        <f>IF($A102="","",IFERROR(1/(1/MINIFS('Acciones correctivas'!$H$5:$H$200,'Acciones correctivas'!$F$5:$F$200,$A102,'Acciones correctivas'!$I$5:$I$200,"&lt;&gt;Completada",'Acciones correctivas'!$I$5:$I$200,"&lt;&gt;Verificada eficaz",'Acciones correctivas'!$A$5:$A$200,"&lt;&gt;EJEMPLO*",'Acciones correctivas'!$H$5:$H$200,"&gt;="&amp;TODAY())),"—"))</f>
      </c>
      <c r="F102" s="28">
        <f>IF($A102="","",COUNTIFS('Hallazgos'!$K$5:$K$200,$A102,'Hallazgos'!$M$5:$M$200,"&lt;&gt;Cerrado",'Hallazgos'!$A$5:$A$200,"&lt;&gt;EJEMPLO*"))</f>
      </c>
    </row>
    <row r="103" spans="1:6" x14ac:dyDescent="0.25">
      <c r="A103" s="19"/>
      <c r="B103" s="19"/>
      <c r="C103" s="28">
        <f>IF($A103="","",COUNTIFS('Acciones correctivas'!$F$5:$F$200,$A103,'Acciones correctivas'!$I$5:$I$200,"&lt;&gt;Completada",'Acciones correctivas'!$I$5:$I$200,"&lt;&gt;Verificada eficaz",'Acciones correctivas'!$A$5:$A$200,"&lt;&gt;EJEMPLO*"))</f>
      </c>
      <c r="D103" s="28">
        <f>IF($A103="","",COUNTIFS('Acciones correctivas'!$F$5:$F$200,$A103,'Acciones correctivas'!$I$5:$I$200,"&lt;&gt;Completada",'Acciones correctivas'!$I$5:$I$200,"&lt;&gt;Verificada eficaz",'Acciones correctivas'!$A$5:$A$200,"&lt;&gt;EJEMPLO*",'Acciones correctivas'!$H$5:$H$200,"&lt;"&amp;TODAY()))</f>
      </c>
      <c r="E103" s="29">
        <f>IF($A103="","",IFERROR(1/(1/MINIFS('Acciones correctivas'!$H$5:$H$200,'Acciones correctivas'!$F$5:$F$200,$A103,'Acciones correctivas'!$I$5:$I$200,"&lt;&gt;Completada",'Acciones correctivas'!$I$5:$I$200,"&lt;&gt;Verificada eficaz",'Acciones correctivas'!$A$5:$A$200,"&lt;&gt;EJEMPLO*",'Acciones correctivas'!$H$5:$H$200,"&gt;="&amp;TODAY())),"—"))</f>
      </c>
      <c r="F103" s="28">
        <f>IF($A103="","",COUNTIFS('Hallazgos'!$K$5:$K$200,$A103,'Hallazgos'!$M$5:$M$200,"&lt;&gt;Cerrado",'Hallazgos'!$A$5:$A$200,"&lt;&gt;EJEMPLO*"))</f>
      </c>
    </row>
    <row r="104" spans="1:6" x14ac:dyDescent="0.25">
      <c r="A104" s="19"/>
      <c r="B104" s="19"/>
      <c r="C104" s="28">
        <f>IF($A104="","",COUNTIFS('Acciones correctivas'!$F$5:$F$200,$A104,'Acciones correctivas'!$I$5:$I$200,"&lt;&gt;Completada",'Acciones correctivas'!$I$5:$I$200,"&lt;&gt;Verificada eficaz",'Acciones correctivas'!$A$5:$A$200,"&lt;&gt;EJEMPLO*"))</f>
      </c>
      <c r="D104" s="28">
        <f>IF($A104="","",COUNTIFS('Acciones correctivas'!$F$5:$F$200,$A104,'Acciones correctivas'!$I$5:$I$200,"&lt;&gt;Completada",'Acciones correctivas'!$I$5:$I$200,"&lt;&gt;Verificada eficaz",'Acciones correctivas'!$A$5:$A$200,"&lt;&gt;EJEMPLO*",'Acciones correctivas'!$H$5:$H$200,"&lt;"&amp;TODAY()))</f>
      </c>
      <c r="E104" s="29">
        <f>IF($A104="","",IFERROR(1/(1/MINIFS('Acciones correctivas'!$H$5:$H$200,'Acciones correctivas'!$F$5:$F$200,$A104,'Acciones correctivas'!$I$5:$I$200,"&lt;&gt;Completada",'Acciones correctivas'!$I$5:$I$200,"&lt;&gt;Verificada eficaz",'Acciones correctivas'!$A$5:$A$200,"&lt;&gt;EJEMPLO*",'Acciones correctivas'!$H$5:$H$200,"&gt;="&amp;TODAY())),"—"))</f>
      </c>
      <c r="F104" s="28">
        <f>IF($A104="","",COUNTIFS('Hallazgos'!$K$5:$K$200,$A104,'Hallazgos'!$M$5:$M$200,"&lt;&gt;Cerrado",'Hallazgos'!$A$5:$A$200,"&lt;&gt;EJEMPLO*"))</f>
      </c>
    </row>
    <row r="105" spans="1:6" x14ac:dyDescent="0.25">
      <c r="A105" s="19"/>
      <c r="B105" s="19"/>
      <c r="C105" s="28">
        <f>IF($A105="","",COUNTIFS('Acciones correctivas'!$F$5:$F$200,$A105,'Acciones correctivas'!$I$5:$I$200,"&lt;&gt;Completada",'Acciones correctivas'!$I$5:$I$200,"&lt;&gt;Verificada eficaz",'Acciones correctivas'!$A$5:$A$200,"&lt;&gt;EJEMPLO*"))</f>
      </c>
      <c r="D105" s="28">
        <f>IF($A105="","",COUNTIFS('Acciones correctivas'!$F$5:$F$200,$A105,'Acciones correctivas'!$I$5:$I$200,"&lt;&gt;Completada",'Acciones correctivas'!$I$5:$I$200,"&lt;&gt;Verificada eficaz",'Acciones correctivas'!$A$5:$A$200,"&lt;&gt;EJEMPLO*",'Acciones correctivas'!$H$5:$H$200,"&lt;"&amp;TODAY()))</f>
      </c>
      <c r="E105" s="29">
        <f>IF($A105="","",IFERROR(1/(1/MINIFS('Acciones correctivas'!$H$5:$H$200,'Acciones correctivas'!$F$5:$F$200,$A105,'Acciones correctivas'!$I$5:$I$200,"&lt;&gt;Completada",'Acciones correctivas'!$I$5:$I$200,"&lt;&gt;Verificada eficaz",'Acciones correctivas'!$A$5:$A$200,"&lt;&gt;EJEMPLO*",'Acciones correctivas'!$H$5:$H$200,"&gt;="&amp;TODAY())),"—"))</f>
      </c>
      <c r="F105" s="28">
        <f>IF($A105="","",COUNTIFS('Hallazgos'!$K$5:$K$200,$A105,'Hallazgos'!$M$5:$M$200,"&lt;&gt;Cerrado",'Hallazgos'!$A$5:$A$200,"&lt;&gt;EJEMPLO*"))</f>
      </c>
    </row>
    <row r="106" spans="1:6" x14ac:dyDescent="0.25">
      <c r="A106" s="19"/>
      <c r="B106" s="19"/>
      <c r="C106" s="28">
        <f>IF($A106="","",COUNTIFS('Acciones correctivas'!$F$5:$F$200,$A106,'Acciones correctivas'!$I$5:$I$200,"&lt;&gt;Completada",'Acciones correctivas'!$I$5:$I$200,"&lt;&gt;Verificada eficaz",'Acciones correctivas'!$A$5:$A$200,"&lt;&gt;EJEMPLO*"))</f>
      </c>
      <c r="D106" s="28">
        <f>IF($A106="","",COUNTIFS('Acciones correctivas'!$F$5:$F$200,$A106,'Acciones correctivas'!$I$5:$I$200,"&lt;&gt;Completada",'Acciones correctivas'!$I$5:$I$200,"&lt;&gt;Verificada eficaz",'Acciones correctivas'!$A$5:$A$200,"&lt;&gt;EJEMPLO*",'Acciones correctivas'!$H$5:$H$200,"&lt;"&amp;TODAY()))</f>
      </c>
      <c r="E106" s="29">
        <f>IF($A106="","",IFERROR(1/(1/MINIFS('Acciones correctivas'!$H$5:$H$200,'Acciones correctivas'!$F$5:$F$200,$A106,'Acciones correctivas'!$I$5:$I$200,"&lt;&gt;Completada",'Acciones correctivas'!$I$5:$I$200,"&lt;&gt;Verificada eficaz",'Acciones correctivas'!$A$5:$A$200,"&lt;&gt;EJEMPLO*",'Acciones correctivas'!$H$5:$H$200,"&gt;="&amp;TODAY())),"—"))</f>
      </c>
      <c r="F106" s="28">
        <f>IF($A106="","",COUNTIFS('Hallazgos'!$K$5:$K$200,$A106,'Hallazgos'!$M$5:$M$200,"&lt;&gt;Cerrado",'Hallazgos'!$A$5:$A$200,"&lt;&gt;EJEMPLO*"))</f>
      </c>
    </row>
    <row r="107" spans="1:6" x14ac:dyDescent="0.25">
      <c r="A107" s="19"/>
      <c r="B107" s="19"/>
      <c r="C107" s="28">
        <f>IF($A107="","",COUNTIFS('Acciones correctivas'!$F$5:$F$200,$A107,'Acciones correctivas'!$I$5:$I$200,"&lt;&gt;Completada",'Acciones correctivas'!$I$5:$I$200,"&lt;&gt;Verificada eficaz",'Acciones correctivas'!$A$5:$A$200,"&lt;&gt;EJEMPLO*"))</f>
      </c>
      <c r="D107" s="28">
        <f>IF($A107="","",COUNTIFS('Acciones correctivas'!$F$5:$F$200,$A107,'Acciones correctivas'!$I$5:$I$200,"&lt;&gt;Completada",'Acciones correctivas'!$I$5:$I$200,"&lt;&gt;Verificada eficaz",'Acciones correctivas'!$A$5:$A$200,"&lt;&gt;EJEMPLO*",'Acciones correctivas'!$H$5:$H$200,"&lt;"&amp;TODAY()))</f>
      </c>
      <c r="E107" s="29">
        <f>IF($A107="","",IFERROR(1/(1/MINIFS('Acciones correctivas'!$H$5:$H$200,'Acciones correctivas'!$F$5:$F$200,$A107,'Acciones correctivas'!$I$5:$I$200,"&lt;&gt;Completada",'Acciones correctivas'!$I$5:$I$200,"&lt;&gt;Verificada eficaz",'Acciones correctivas'!$A$5:$A$200,"&lt;&gt;EJEMPLO*",'Acciones correctivas'!$H$5:$H$200,"&gt;="&amp;TODAY())),"—"))</f>
      </c>
      <c r="F107" s="28">
        <f>IF($A107="","",COUNTIFS('Hallazgos'!$K$5:$K$200,$A107,'Hallazgos'!$M$5:$M$200,"&lt;&gt;Cerrado",'Hallazgos'!$A$5:$A$200,"&lt;&gt;EJEMPLO*"))</f>
      </c>
    </row>
    <row r="108" spans="1:6" x14ac:dyDescent="0.25">
      <c r="A108" s="19"/>
      <c r="B108" s="19"/>
      <c r="C108" s="28">
        <f>IF($A108="","",COUNTIFS('Acciones correctivas'!$F$5:$F$200,$A108,'Acciones correctivas'!$I$5:$I$200,"&lt;&gt;Completada",'Acciones correctivas'!$I$5:$I$200,"&lt;&gt;Verificada eficaz",'Acciones correctivas'!$A$5:$A$200,"&lt;&gt;EJEMPLO*"))</f>
      </c>
      <c r="D108" s="28">
        <f>IF($A108="","",COUNTIFS('Acciones correctivas'!$F$5:$F$200,$A108,'Acciones correctivas'!$I$5:$I$200,"&lt;&gt;Completada",'Acciones correctivas'!$I$5:$I$200,"&lt;&gt;Verificada eficaz",'Acciones correctivas'!$A$5:$A$200,"&lt;&gt;EJEMPLO*",'Acciones correctivas'!$H$5:$H$200,"&lt;"&amp;TODAY()))</f>
      </c>
      <c r="E108" s="29">
        <f>IF($A108="","",IFERROR(1/(1/MINIFS('Acciones correctivas'!$H$5:$H$200,'Acciones correctivas'!$F$5:$F$200,$A108,'Acciones correctivas'!$I$5:$I$200,"&lt;&gt;Completada",'Acciones correctivas'!$I$5:$I$200,"&lt;&gt;Verificada eficaz",'Acciones correctivas'!$A$5:$A$200,"&lt;&gt;EJEMPLO*",'Acciones correctivas'!$H$5:$H$200,"&gt;="&amp;TODAY())),"—"))</f>
      </c>
      <c r="F108" s="28">
        <f>IF($A108="","",COUNTIFS('Hallazgos'!$K$5:$K$200,$A108,'Hallazgos'!$M$5:$M$200,"&lt;&gt;Cerrado",'Hallazgos'!$A$5:$A$200,"&lt;&gt;EJEMPLO*"))</f>
      </c>
    </row>
    <row r="109" spans="1:6" x14ac:dyDescent="0.25">
      <c r="A109" s="19"/>
      <c r="B109" s="19"/>
      <c r="C109" s="28">
        <f>IF($A109="","",COUNTIFS('Acciones correctivas'!$F$5:$F$200,$A109,'Acciones correctivas'!$I$5:$I$200,"&lt;&gt;Completada",'Acciones correctivas'!$I$5:$I$200,"&lt;&gt;Verificada eficaz",'Acciones correctivas'!$A$5:$A$200,"&lt;&gt;EJEMPLO*"))</f>
      </c>
      <c r="D109" s="28">
        <f>IF($A109="","",COUNTIFS('Acciones correctivas'!$F$5:$F$200,$A109,'Acciones correctivas'!$I$5:$I$200,"&lt;&gt;Completada",'Acciones correctivas'!$I$5:$I$200,"&lt;&gt;Verificada eficaz",'Acciones correctivas'!$A$5:$A$200,"&lt;&gt;EJEMPLO*",'Acciones correctivas'!$H$5:$H$200,"&lt;"&amp;TODAY()))</f>
      </c>
      <c r="E109" s="29">
        <f>IF($A109="","",IFERROR(1/(1/MINIFS('Acciones correctivas'!$H$5:$H$200,'Acciones correctivas'!$F$5:$F$200,$A109,'Acciones correctivas'!$I$5:$I$200,"&lt;&gt;Completada",'Acciones correctivas'!$I$5:$I$200,"&lt;&gt;Verificada eficaz",'Acciones correctivas'!$A$5:$A$200,"&lt;&gt;EJEMPLO*",'Acciones correctivas'!$H$5:$H$200,"&gt;="&amp;TODAY())),"—"))</f>
      </c>
      <c r="F109" s="28">
        <f>IF($A109="","",COUNTIFS('Hallazgos'!$K$5:$K$200,$A109,'Hallazgos'!$M$5:$M$200,"&lt;&gt;Cerrado",'Hallazgos'!$A$5:$A$200,"&lt;&gt;EJEMPLO*"))</f>
      </c>
    </row>
    <row r="110" spans="1:6" x14ac:dyDescent="0.25">
      <c r="A110" s="19"/>
      <c r="B110" s="19"/>
      <c r="C110" s="28">
        <f>IF($A110="","",COUNTIFS('Acciones correctivas'!$F$5:$F$200,$A110,'Acciones correctivas'!$I$5:$I$200,"&lt;&gt;Completada",'Acciones correctivas'!$I$5:$I$200,"&lt;&gt;Verificada eficaz",'Acciones correctivas'!$A$5:$A$200,"&lt;&gt;EJEMPLO*"))</f>
      </c>
      <c r="D110" s="28">
        <f>IF($A110="","",COUNTIFS('Acciones correctivas'!$F$5:$F$200,$A110,'Acciones correctivas'!$I$5:$I$200,"&lt;&gt;Completada",'Acciones correctivas'!$I$5:$I$200,"&lt;&gt;Verificada eficaz",'Acciones correctivas'!$A$5:$A$200,"&lt;&gt;EJEMPLO*",'Acciones correctivas'!$H$5:$H$200,"&lt;"&amp;TODAY()))</f>
      </c>
      <c r="E110" s="29">
        <f>IF($A110="","",IFERROR(1/(1/MINIFS('Acciones correctivas'!$H$5:$H$200,'Acciones correctivas'!$F$5:$F$200,$A110,'Acciones correctivas'!$I$5:$I$200,"&lt;&gt;Completada",'Acciones correctivas'!$I$5:$I$200,"&lt;&gt;Verificada eficaz",'Acciones correctivas'!$A$5:$A$200,"&lt;&gt;EJEMPLO*",'Acciones correctivas'!$H$5:$H$200,"&gt;="&amp;TODAY())),"—"))</f>
      </c>
      <c r="F110" s="28">
        <f>IF($A110="","",COUNTIFS('Hallazgos'!$K$5:$K$200,$A110,'Hallazgos'!$M$5:$M$200,"&lt;&gt;Cerrado",'Hallazgos'!$A$5:$A$200,"&lt;&gt;EJEMPLO*"))</f>
      </c>
    </row>
    <row r="111" spans="1:6" x14ac:dyDescent="0.25">
      <c r="A111" s="19"/>
      <c r="B111" s="19"/>
      <c r="C111" s="28">
        <f>IF($A111="","",COUNTIFS('Acciones correctivas'!$F$5:$F$200,$A111,'Acciones correctivas'!$I$5:$I$200,"&lt;&gt;Completada",'Acciones correctivas'!$I$5:$I$200,"&lt;&gt;Verificada eficaz",'Acciones correctivas'!$A$5:$A$200,"&lt;&gt;EJEMPLO*"))</f>
      </c>
      <c r="D111" s="28">
        <f>IF($A111="","",COUNTIFS('Acciones correctivas'!$F$5:$F$200,$A111,'Acciones correctivas'!$I$5:$I$200,"&lt;&gt;Completada",'Acciones correctivas'!$I$5:$I$200,"&lt;&gt;Verificada eficaz",'Acciones correctivas'!$A$5:$A$200,"&lt;&gt;EJEMPLO*",'Acciones correctivas'!$H$5:$H$200,"&lt;"&amp;TODAY()))</f>
      </c>
      <c r="E111" s="29">
        <f>IF($A111="","",IFERROR(1/(1/MINIFS('Acciones correctivas'!$H$5:$H$200,'Acciones correctivas'!$F$5:$F$200,$A111,'Acciones correctivas'!$I$5:$I$200,"&lt;&gt;Completada",'Acciones correctivas'!$I$5:$I$200,"&lt;&gt;Verificada eficaz",'Acciones correctivas'!$A$5:$A$200,"&lt;&gt;EJEMPLO*",'Acciones correctivas'!$H$5:$H$200,"&gt;="&amp;TODAY())),"—"))</f>
      </c>
      <c r="F111" s="28">
        <f>IF($A111="","",COUNTIFS('Hallazgos'!$K$5:$K$200,$A111,'Hallazgos'!$M$5:$M$200,"&lt;&gt;Cerrado",'Hallazgos'!$A$5:$A$200,"&lt;&gt;EJEMPLO*"))</f>
      </c>
    </row>
    <row r="112" spans="1:6" x14ac:dyDescent="0.25">
      <c r="A112" s="19"/>
      <c r="B112" s="19"/>
      <c r="C112" s="28">
        <f>IF($A112="","",COUNTIFS('Acciones correctivas'!$F$5:$F$200,$A112,'Acciones correctivas'!$I$5:$I$200,"&lt;&gt;Completada",'Acciones correctivas'!$I$5:$I$200,"&lt;&gt;Verificada eficaz",'Acciones correctivas'!$A$5:$A$200,"&lt;&gt;EJEMPLO*"))</f>
      </c>
      <c r="D112" s="28">
        <f>IF($A112="","",COUNTIFS('Acciones correctivas'!$F$5:$F$200,$A112,'Acciones correctivas'!$I$5:$I$200,"&lt;&gt;Completada",'Acciones correctivas'!$I$5:$I$200,"&lt;&gt;Verificada eficaz",'Acciones correctivas'!$A$5:$A$200,"&lt;&gt;EJEMPLO*",'Acciones correctivas'!$H$5:$H$200,"&lt;"&amp;TODAY()))</f>
      </c>
      <c r="E112" s="29">
        <f>IF($A112="","",IFERROR(1/(1/MINIFS('Acciones correctivas'!$H$5:$H$200,'Acciones correctivas'!$F$5:$F$200,$A112,'Acciones correctivas'!$I$5:$I$200,"&lt;&gt;Completada",'Acciones correctivas'!$I$5:$I$200,"&lt;&gt;Verificada eficaz",'Acciones correctivas'!$A$5:$A$200,"&lt;&gt;EJEMPLO*",'Acciones correctivas'!$H$5:$H$200,"&gt;="&amp;TODAY())),"—"))</f>
      </c>
      <c r="F112" s="28">
        <f>IF($A112="","",COUNTIFS('Hallazgos'!$K$5:$K$200,$A112,'Hallazgos'!$M$5:$M$200,"&lt;&gt;Cerrado",'Hallazgos'!$A$5:$A$200,"&lt;&gt;EJEMPLO*"))</f>
      </c>
    </row>
    <row r="113" spans="1:6" x14ac:dyDescent="0.25">
      <c r="A113" s="19"/>
      <c r="B113" s="19"/>
      <c r="C113" s="28">
        <f>IF($A113="","",COUNTIFS('Acciones correctivas'!$F$5:$F$200,$A113,'Acciones correctivas'!$I$5:$I$200,"&lt;&gt;Completada",'Acciones correctivas'!$I$5:$I$200,"&lt;&gt;Verificada eficaz",'Acciones correctivas'!$A$5:$A$200,"&lt;&gt;EJEMPLO*"))</f>
      </c>
      <c r="D113" s="28">
        <f>IF($A113="","",COUNTIFS('Acciones correctivas'!$F$5:$F$200,$A113,'Acciones correctivas'!$I$5:$I$200,"&lt;&gt;Completada",'Acciones correctivas'!$I$5:$I$200,"&lt;&gt;Verificada eficaz",'Acciones correctivas'!$A$5:$A$200,"&lt;&gt;EJEMPLO*",'Acciones correctivas'!$H$5:$H$200,"&lt;"&amp;TODAY()))</f>
      </c>
      <c r="E113" s="29">
        <f>IF($A113="","",IFERROR(1/(1/MINIFS('Acciones correctivas'!$H$5:$H$200,'Acciones correctivas'!$F$5:$F$200,$A113,'Acciones correctivas'!$I$5:$I$200,"&lt;&gt;Completada",'Acciones correctivas'!$I$5:$I$200,"&lt;&gt;Verificada eficaz",'Acciones correctivas'!$A$5:$A$200,"&lt;&gt;EJEMPLO*",'Acciones correctivas'!$H$5:$H$200,"&gt;="&amp;TODAY())),"—"))</f>
      </c>
      <c r="F113" s="28">
        <f>IF($A113="","",COUNTIFS('Hallazgos'!$K$5:$K$200,$A113,'Hallazgos'!$M$5:$M$200,"&lt;&gt;Cerrado",'Hallazgos'!$A$5:$A$200,"&lt;&gt;EJEMPLO*"))</f>
      </c>
    </row>
    <row r="114" spans="1:6" x14ac:dyDescent="0.25">
      <c r="A114" s="19"/>
      <c r="B114" s="19"/>
      <c r="C114" s="28">
        <f>IF($A114="","",COUNTIFS('Acciones correctivas'!$F$5:$F$200,$A114,'Acciones correctivas'!$I$5:$I$200,"&lt;&gt;Completada",'Acciones correctivas'!$I$5:$I$200,"&lt;&gt;Verificada eficaz",'Acciones correctivas'!$A$5:$A$200,"&lt;&gt;EJEMPLO*"))</f>
      </c>
      <c r="D114" s="28">
        <f>IF($A114="","",COUNTIFS('Acciones correctivas'!$F$5:$F$200,$A114,'Acciones correctivas'!$I$5:$I$200,"&lt;&gt;Completada",'Acciones correctivas'!$I$5:$I$200,"&lt;&gt;Verificada eficaz",'Acciones correctivas'!$A$5:$A$200,"&lt;&gt;EJEMPLO*",'Acciones correctivas'!$H$5:$H$200,"&lt;"&amp;TODAY()))</f>
      </c>
      <c r="E114" s="29">
        <f>IF($A114="","",IFERROR(1/(1/MINIFS('Acciones correctivas'!$H$5:$H$200,'Acciones correctivas'!$F$5:$F$200,$A114,'Acciones correctivas'!$I$5:$I$200,"&lt;&gt;Completada",'Acciones correctivas'!$I$5:$I$200,"&lt;&gt;Verificada eficaz",'Acciones correctivas'!$A$5:$A$200,"&lt;&gt;EJEMPLO*",'Acciones correctivas'!$H$5:$H$200,"&gt;="&amp;TODAY())),"—"))</f>
      </c>
      <c r="F114" s="28">
        <f>IF($A114="","",COUNTIFS('Hallazgos'!$K$5:$K$200,$A114,'Hallazgos'!$M$5:$M$200,"&lt;&gt;Cerrado",'Hallazgos'!$A$5:$A$200,"&lt;&gt;EJEMPLO*"))</f>
      </c>
    </row>
    <row r="115" spans="1:6" x14ac:dyDescent="0.25">
      <c r="A115" s="19"/>
      <c r="B115" s="19"/>
      <c r="C115" s="28">
        <f>IF($A115="","",COUNTIFS('Acciones correctivas'!$F$5:$F$200,$A115,'Acciones correctivas'!$I$5:$I$200,"&lt;&gt;Completada",'Acciones correctivas'!$I$5:$I$200,"&lt;&gt;Verificada eficaz",'Acciones correctivas'!$A$5:$A$200,"&lt;&gt;EJEMPLO*"))</f>
      </c>
      <c r="D115" s="28">
        <f>IF($A115="","",COUNTIFS('Acciones correctivas'!$F$5:$F$200,$A115,'Acciones correctivas'!$I$5:$I$200,"&lt;&gt;Completada",'Acciones correctivas'!$I$5:$I$200,"&lt;&gt;Verificada eficaz",'Acciones correctivas'!$A$5:$A$200,"&lt;&gt;EJEMPLO*",'Acciones correctivas'!$H$5:$H$200,"&lt;"&amp;TODAY()))</f>
      </c>
      <c r="E115" s="29">
        <f>IF($A115="","",IFERROR(1/(1/MINIFS('Acciones correctivas'!$H$5:$H$200,'Acciones correctivas'!$F$5:$F$200,$A115,'Acciones correctivas'!$I$5:$I$200,"&lt;&gt;Completada",'Acciones correctivas'!$I$5:$I$200,"&lt;&gt;Verificada eficaz",'Acciones correctivas'!$A$5:$A$200,"&lt;&gt;EJEMPLO*",'Acciones correctivas'!$H$5:$H$200,"&gt;="&amp;TODAY())),"—"))</f>
      </c>
      <c r="F115" s="28">
        <f>IF($A115="","",COUNTIFS('Hallazgos'!$K$5:$K$200,$A115,'Hallazgos'!$M$5:$M$200,"&lt;&gt;Cerrado",'Hallazgos'!$A$5:$A$200,"&lt;&gt;EJEMPLO*"))</f>
      </c>
    </row>
    <row r="116" spans="1:6" x14ac:dyDescent="0.25">
      <c r="A116" s="19"/>
      <c r="B116" s="19"/>
      <c r="C116" s="28">
        <f>IF($A116="","",COUNTIFS('Acciones correctivas'!$F$5:$F$200,$A116,'Acciones correctivas'!$I$5:$I$200,"&lt;&gt;Completada",'Acciones correctivas'!$I$5:$I$200,"&lt;&gt;Verificada eficaz",'Acciones correctivas'!$A$5:$A$200,"&lt;&gt;EJEMPLO*"))</f>
      </c>
      <c r="D116" s="28">
        <f>IF($A116="","",COUNTIFS('Acciones correctivas'!$F$5:$F$200,$A116,'Acciones correctivas'!$I$5:$I$200,"&lt;&gt;Completada",'Acciones correctivas'!$I$5:$I$200,"&lt;&gt;Verificada eficaz",'Acciones correctivas'!$A$5:$A$200,"&lt;&gt;EJEMPLO*",'Acciones correctivas'!$H$5:$H$200,"&lt;"&amp;TODAY()))</f>
      </c>
      <c r="E116" s="29">
        <f>IF($A116="","",IFERROR(1/(1/MINIFS('Acciones correctivas'!$H$5:$H$200,'Acciones correctivas'!$F$5:$F$200,$A116,'Acciones correctivas'!$I$5:$I$200,"&lt;&gt;Completada",'Acciones correctivas'!$I$5:$I$200,"&lt;&gt;Verificada eficaz",'Acciones correctivas'!$A$5:$A$200,"&lt;&gt;EJEMPLO*",'Acciones correctivas'!$H$5:$H$200,"&gt;="&amp;TODAY())),"—"))</f>
      </c>
      <c r="F116" s="28">
        <f>IF($A116="","",COUNTIFS('Hallazgos'!$K$5:$K$200,$A116,'Hallazgos'!$M$5:$M$200,"&lt;&gt;Cerrado",'Hallazgos'!$A$5:$A$200,"&lt;&gt;EJEMPLO*"))</f>
      </c>
    </row>
    <row r="117" spans="1:6" x14ac:dyDescent="0.25">
      <c r="A117" s="19"/>
      <c r="B117" s="19"/>
      <c r="C117" s="28">
        <f>IF($A117="","",COUNTIFS('Acciones correctivas'!$F$5:$F$200,$A117,'Acciones correctivas'!$I$5:$I$200,"&lt;&gt;Completada",'Acciones correctivas'!$I$5:$I$200,"&lt;&gt;Verificada eficaz",'Acciones correctivas'!$A$5:$A$200,"&lt;&gt;EJEMPLO*"))</f>
      </c>
      <c r="D117" s="28">
        <f>IF($A117="","",COUNTIFS('Acciones correctivas'!$F$5:$F$200,$A117,'Acciones correctivas'!$I$5:$I$200,"&lt;&gt;Completada",'Acciones correctivas'!$I$5:$I$200,"&lt;&gt;Verificada eficaz",'Acciones correctivas'!$A$5:$A$200,"&lt;&gt;EJEMPLO*",'Acciones correctivas'!$H$5:$H$200,"&lt;"&amp;TODAY()))</f>
      </c>
      <c r="E117" s="29">
        <f>IF($A117="","",IFERROR(1/(1/MINIFS('Acciones correctivas'!$H$5:$H$200,'Acciones correctivas'!$F$5:$F$200,$A117,'Acciones correctivas'!$I$5:$I$200,"&lt;&gt;Completada",'Acciones correctivas'!$I$5:$I$200,"&lt;&gt;Verificada eficaz",'Acciones correctivas'!$A$5:$A$200,"&lt;&gt;EJEMPLO*",'Acciones correctivas'!$H$5:$H$200,"&gt;="&amp;TODAY())),"—"))</f>
      </c>
      <c r="F117" s="28">
        <f>IF($A117="","",COUNTIFS('Hallazgos'!$K$5:$K$200,$A117,'Hallazgos'!$M$5:$M$200,"&lt;&gt;Cerrado",'Hallazgos'!$A$5:$A$200,"&lt;&gt;EJEMPLO*"))</f>
      </c>
    </row>
    <row r="118" spans="1:6" x14ac:dyDescent="0.25">
      <c r="A118" s="19"/>
      <c r="B118" s="19"/>
      <c r="C118" s="28">
        <f>IF($A118="","",COUNTIFS('Acciones correctivas'!$F$5:$F$200,$A118,'Acciones correctivas'!$I$5:$I$200,"&lt;&gt;Completada",'Acciones correctivas'!$I$5:$I$200,"&lt;&gt;Verificada eficaz",'Acciones correctivas'!$A$5:$A$200,"&lt;&gt;EJEMPLO*"))</f>
      </c>
      <c r="D118" s="28">
        <f>IF($A118="","",COUNTIFS('Acciones correctivas'!$F$5:$F$200,$A118,'Acciones correctivas'!$I$5:$I$200,"&lt;&gt;Completada",'Acciones correctivas'!$I$5:$I$200,"&lt;&gt;Verificada eficaz",'Acciones correctivas'!$A$5:$A$200,"&lt;&gt;EJEMPLO*",'Acciones correctivas'!$H$5:$H$200,"&lt;"&amp;TODAY()))</f>
      </c>
      <c r="E118" s="29">
        <f>IF($A118="","",IFERROR(1/(1/MINIFS('Acciones correctivas'!$H$5:$H$200,'Acciones correctivas'!$F$5:$F$200,$A118,'Acciones correctivas'!$I$5:$I$200,"&lt;&gt;Completada",'Acciones correctivas'!$I$5:$I$200,"&lt;&gt;Verificada eficaz",'Acciones correctivas'!$A$5:$A$200,"&lt;&gt;EJEMPLO*",'Acciones correctivas'!$H$5:$H$200,"&gt;="&amp;TODAY())),"—"))</f>
      </c>
      <c r="F118" s="28">
        <f>IF($A118="","",COUNTIFS('Hallazgos'!$K$5:$K$200,$A118,'Hallazgos'!$M$5:$M$200,"&lt;&gt;Cerrado",'Hallazgos'!$A$5:$A$200,"&lt;&gt;EJEMPLO*"))</f>
      </c>
    </row>
    <row r="119" spans="1:6" x14ac:dyDescent="0.25">
      <c r="A119" s="19"/>
      <c r="B119" s="19"/>
      <c r="C119" s="28">
        <f>IF($A119="","",COUNTIFS('Acciones correctivas'!$F$5:$F$200,$A119,'Acciones correctivas'!$I$5:$I$200,"&lt;&gt;Completada",'Acciones correctivas'!$I$5:$I$200,"&lt;&gt;Verificada eficaz",'Acciones correctivas'!$A$5:$A$200,"&lt;&gt;EJEMPLO*"))</f>
      </c>
      <c r="D119" s="28">
        <f>IF($A119="","",COUNTIFS('Acciones correctivas'!$F$5:$F$200,$A119,'Acciones correctivas'!$I$5:$I$200,"&lt;&gt;Completada",'Acciones correctivas'!$I$5:$I$200,"&lt;&gt;Verificada eficaz",'Acciones correctivas'!$A$5:$A$200,"&lt;&gt;EJEMPLO*",'Acciones correctivas'!$H$5:$H$200,"&lt;"&amp;TODAY()))</f>
      </c>
      <c r="E119" s="29">
        <f>IF($A119="","",IFERROR(1/(1/MINIFS('Acciones correctivas'!$H$5:$H$200,'Acciones correctivas'!$F$5:$F$200,$A119,'Acciones correctivas'!$I$5:$I$200,"&lt;&gt;Completada",'Acciones correctivas'!$I$5:$I$200,"&lt;&gt;Verificada eficaz",'Acciones correctivas'!$A$5:$A$200,"&lt;&gt;EJEMPLO*",'Acciones correctivas'!$H$5:$H$200,"&gt;="&amp;TODAY())),"—"))</f>
      </c>
      <c r="F119" s="28">
        <f>IF($A119="","",COUNTIFS('Hallazgos'!$K$5:$K$200,$A119,'Hallazgos'!$M$5:$M$200,"&lt;&gt;Cerrado",'Hallazgos'!$A$5:$A$200,"&lt;&gt;EJEMPLO*"))</f>
      </c>
    </row>
    <row r="120" spans="1:6" x14ac:dyDescent="0.25">
      <c r="A120" s="19"/>
      <c r="B120" s="19"/>
      <c r="C120" s="28">
        <f>IF($A120="","",COUNTIFS('Acciones correctivas'!$F$5:$F$200,$A120,'Acciones correctivas'!$I$5:$I$200,"&lt;&gt;Completada",'Acciones correctivas'!$I$5:$I$200,"&lt;&gt;Verificada eficaz",'Acciones correctivas'!$A$5:$A$200,"&lt;&gt;EJEMPLO*"))</f>
      </c>
      <c r="D120" s="28">
        <f>IF($A120="","",COUNTIFS('Acciones correctivas'!$F$5:$F$200,$A120,'Acciones correctivas'!$I$5:$I$200,"&lt;&gt;Completada",'Acciones correctivas'!$I$5:$I$200,"&lt;&gt;Verificada eficaz",'Acciones correctivas'!$A$5:$A$200,"&lt;&gt;EJEMPLO*",'Acciones correctivas'!$H$5:$H$200,"&lt;"&amp;TODAY()))</f>
      </c>
      <c r="E120" s="29">
        <f>IF($A120="","",IFERROR(1/(1/MINIFS('Acciones correctivas'!$H$5:$H$200,'Acciones correctivas'!$F$5:$F$200,$A120,'Acciones correctivas'!$I$5:$I$200,"&lt;&gt;Completada",'Acciones correctivas'!$I$5:$I$200,"&lt;&gt;Verificada eficaz",'Acciones correctivas'!$A$5:$A$200,"&lt;&gt;EJEMPLO*",'Acciones correctivas'!$H$5:$H$200,"&gt;="&amp;TODAY())),"—"))</f>
      </c>
      <c r="F120" s="28">
        <f>IF($A120="","",COUNTIFS('Hallazgos'!$K$5:$K$200,$A120,'Hallazgos'!$M$5:$M$200,"&lt;&gt;Cerrado",'Hallazgos'!$A$5:$A$200,"&lt;&gt;EJEMPLO*"))</f>
      </c>
    </row>
    <row r="121" spans="1:6" x14ac:dyDescent="0.25">
      <c r="A121" s="19"/>
      <c r="B121" s="19"/>
      <c r="C121" s="28">
        <f>IF($A121="","",COUNTIFS('Acciones correctivas'!$F$5:$F$200,$A121,'Acciones correctivas'!$I$5:$I$200,"&lt;&gt;Completada",'Acciones correctivas'!$I$5:$I$200,"&lt;&gt;Verificada eficaz",'Acciones correctivas'!$A$5:$A$200,"&lt;&gt;EJEMPLO*"))</f>
      </c>
      <c r="D121" s="28">
        <f>IF($A121="","",COUNTIFS('Acciones correctivas'!$F$5:$F$200,$A121,'Acciones correctivas'!$I$5:$I$200,"&lt;&gt;Completada",'Acciones correctivas'!$I$5:$I$200,"&lt;&gt;Verificada eficaz",'Acciones correctivas'!$A$5:$A$200,"&lt;&gt;EJEMPLO*",'Acciones correctivas'!$H$5:$H$200,"&lt;"&amp;TODAY()))</f>
      </c>
      <c r="E121" s="29">
        <f>IF($A121="","",IFERROR(1/(1/MINIFS('Acciones correctivas'!$H$5:$H$200,'Acciones correctivas'!$F$5:$F$200,$A121,'Acciones correctivas'!$I$5:$I$200,"&lt;&gt;Completada",'Acciones correctivas'!$I$5:$I$200,"&lt;&gt;Verificada eficaz",'Acciones correctivas'!$A$5:$A$200,"&lt;&gt;EJEMPLO*",'Acciones correctivas'!$H$5:$H$200,"&gt;="&amp;TODAY())),"—"))</f>
      </c>
      <c r="F121" s="28">
        <f>IF($A121="","",COUNTIFS('Hallazgos'!$K$5:$K$200,$A121,'Hallazgos'!$M$5:$M$200,"&lt;&gt;Cerrado",'Hallazgos'!$A$5:$A$200,"&lt;&gt;EJEMPLO*"))</f>
      </c>
    </row>
    <row r="122" spans="1:6" x14ac:dyDescent="0.25">
      <c r="A122" s="19"/>
      <c r="B122" s="19"/>
      <c r="C122" s="28">
        <f>IF($A122="","",COUNTIFS('Acciones correctivas'!$F$5:$F$200,$A122,'Acciones correctivas'!$I$5:$I$200,"&lt;&gt;Completada",'Acciones correctivas'!$I$5:$I$200,"&lt;&gt;Verificada eficaz",'Acciones correctivas'!$A$5:$A$200,"&lt;&gt;EJEMPLO*"))</f>
      </c>
      <c r="D122" s="28">
        <f>IF($A122="","",COUNTIFS('Acciones correctivas'!$F$5:$F$200,$A122,'Acciones correctivas'!$I$5:$I$200,"&lt;&gt;Completada",'Acciones correctivas'!$I$5:$I$200,"&lt;&gt;Verificada eficaz",'Acciones correctivas'!$A$5:$A$200,"&lt;&gt;EJEMPLO*",'Acciones correctivas'!$H$5:$H$200,"&lt;"&amp;TODAY()))</f>
      </c>
      <c r="E122" s="29">
        <f>IF($A122="","",IFERROR(1/(1/MINIFS('Acciones correctivas'!$H$5:$H$200,'Acciones correctivas'!$F$5:$F$200,$A122,'Acciones correctivas'!$I$5:$I$200,"&lt;&gt;Completada",'Acciones correctivas'!$I$5:$I$200,"&lt;&gt;Verificada eficaz",'Acciones correctivas'!$A$5:$A$200,"&lt;&gt;EJEMPLO*",'Acciones correctivas'!$H$5:$H$200,"&gt;="&amp;TODAY())),"—"))</f>
      </c>
      <c r="F122" s="28">
        <f>IF($A122="","",COUNTIFS('Hallazgos'!$K$5:$K$200,$A122,'Hallazgos'!$M$5:$M$200,"&lt;&gt;Cerrado",'Hallazgos'!$A$5:$A$200,"&lt;&gt;EJEMPLO*"))</f>
      </c>
    </row>
    <row r="123" spans="1:6" x14ac:dyDescent="0.25">
      <c r="A123" s="19"/>
      <c r="B123" s="19"/>
      <c r="C123" s="28">
        <f>IF($A123="","",COUNTIFS('Acciones correctivas'!$F$5:$F$200,$A123,'Acciones correctivas'!$I$5:$I$200,"&lt;&gt;Completada",'Acciones correctivas'!$I$5:$I$200,"&lt;&gt;Verificada eficaz",'Acciones correctivas'!$A$5:$A$200,"&lt;&gt;EJEMPLO*"))</f>
      </c>
      <c r="D123" s="28">
        <f>IF($A123="","",COUNTIFS('Acciones correctivas'!$F$5:$F$200,$A123,'Acciones correctivas'!$I$5:$I$200,"&lt;&gt;Completada",'Acciones correctivas'!$I$5:$I$200,"&lt;&gt;Verificada eficaz",'Acciones correctivas'!$A$5:$A$200,"&lt;&gt;EJEMPLO*",'Acciones correctivas'!$H$5:$H$200,"&lt;"&amp;TODAY()))</f>
      </c>
      <c r="E123" s="29">
        <f>IF($A123="","",IFERROR(1/(1/MINIFS('Acciones correctivas'!$H$5:$H$200,'Acciones correctivas'!$F$5:$F$200,$A123,'Acciones correctivas'!$I$5:$I$200,"&lt;&gt;Completada",'Acciones correctivas'!$I$5:$I$200,"&lt;&gt;Verificada eficaz",'Acciones correctivas'!$A$5:$A$200,"&lt;&gt;EJEMPLO*",'Acciones correctivas'!$H$5:$H$200,"&gt;="&amp;TODAY())),"—"))</f>
      </c>
      <c r="F123" s="28">
        <f>IF($A123="","",COUNTIFS('Hallazgos'!$K$5:$K$200,$A123,'Hallazgos'!$M$5:$M$200,"&lt;&gt;Cerrado",'Hallazgos'!$A$5:$A$200,"&lt;&gt;EJEMPLO*"))</f>
      </c>
    </row>
    <row r="124" spans="1:6" x14ac:dyDescent="0.25">
      <c r="A124" s="19"/>
      <c r="B124" s="19"/>
      <c r="C124" s="28">
        <f>IF($A124="","",COUNTIFS('Acciones correctivas'!$F$5:$F$200,$A124,'Acciones correctivas'!$I$5:$I$200,"&lt;&gt;Completada",'Acciones correctivas'!$I$5:$I$200,"&lt;&gt;Verificada eficaz",'Acciones correctivas'!$A$5:$A$200,"&lt;&gt;EJEMPLO*"))</f>
      </c>
      <c r="D124" s="28">
        <f>IF($A124="","",COUNTIFS('Acciones correctivas'!$F$5:$F$200,$A124,'Acciones correctivas'!$I$5:$I$200,"&lt;&gt;Completada",'Acciones correctivas'!$I$5:$I$200,"&lt;&gt;Verificada eficaz",'Acciones correctivas'!$A$5:$A$200,"&lt;&gt;EJEMPLO*",'Acciones correctivas'!$H$5:$H$200,"&lt;"&amp;TODAY()))</f>
      </c>
      <c r="E124" s="29">
        <f>IF($A124="","",IFERROR(1/(1/MINIFS('Acciones correctivas'!$H$5:$H$200,'Acciones correctivas'!$F$5:$F$200,$A124,'Acciones correctivas'!$I$5:$I$200,"&lt;&gt;Completada",'Acciones correctivas'!$I$5:$I$200,"&lt;&gt;Verificada eficaz",'Acciones correctivas'!$A$5:$A$200,"&lt;&gt;EJEMPLO*",'Acciones correctivas'!$H$5:$H$200,"&gt;="&amp;TODAY())),"—"))</f>
      </c>
      <c r="F124" s="28">
        <f>IF($A124="","",COUNTIFS('Hallazgos'!$K$5:$K$200,$A124,'Hallazgos'!$M$5:$M$200,"&lt;&gt;Cerrado",'Hallazgos'!$A$5:$A$200,"&lt;&gt;EJEMPLO*"))</f>
      </c>
    </row>
    <row r="125" spans="1:6" x14ac:dyDescent="0.25">
      <c r="A125" s="19"/>
      <c r="B125" s="19"/>
      <c r="C125" s="28">
        <f>IF($A125="","",COUNTIFS('Acciones correctivas'!$F$5:$F$200,$A125,'Acciones correctivas'!$I$5:$I$200,"&lt;&gt;Completada",'Acciones correctivas'!$I$5:$I$200,"&lt;&gt;Verificada eficaz",'Acciones correctivas'!$A$5:$A$200,"&lt;&gt;EJEMPLO*"))</f>
      </c>
      <c r="D125" s="28">
        <f>IF($A125="","",COUNTIFS('Acciones correctivas'!$F$5:$F$200,$A125,'Acciones correctivas'!$I$5:$I$200,"&lt;&gt;Completada",'Acciones correctivas'!$I$5:$I$200,"&lt;&gt;Verificada eficaz",'Acciones correctivas'!$A$5:$A$200,"&lt;&gt;EJEMPLO*",'Acciones correctivas'!$H$5:$H$200,"&lt;"&amp;TODAY()))</f>
      </c>
      <c r="E125" s="29">
        <f>IF($A125="","",IFERROR(1/(1/MINIFS('Acciones correctivas'!$H$5:$H$200,'Acciones correctivas'!$F$5:$F$200,$A125,'Acciones correctivas'!$I$5:$I$200,"&lt;&gt;Completada",'Acciones correctivas'!$I$5:$I$200,"&lt;&gt;Verificada eficaz",'Acciones correctivas'!$A$5:$A$200,"&lt;&gt;EJEMPLO*",'Acciones correctivas'!$H$5:$H$200,"&gt;="&amp;TODAY())),"—"))</f>
      </c>
      <c r="F125" s="28">
        <f>IF($A125="","",COUNTIFS('Hallazgos'!$K$5:$K$200,$A125,'Hallazgos'!$M$5:$M$200,"&lt;&gt;Cerrado",'Hallazgos'!$A$5:$A$200,"&lt;&gt;EJEMPLO*"))</f>
      </c>
    </row>
    <row r="126" spans="1:6" x14ac:dyDescent="0.25">
      <c r="A126" s="19"/>
      <c r="B126" s="19"/>
      <c r="C126" s="28">
        <f>IF($A126="","",COUNTIFS('Acciones correctivas'!$F$5:$F$200,$A126,'Acciones correctivas'!$I$5:$I$200,"&lt;&gt;Completada",'Acciones correctivas'!$I$5:$I$200,"&lt;&gt;Verificada eficaz",'Acciones correctivas'!$A$5:$A$200,"&lt;&gt;EJEMPLO*"))</f>
      </c>
      <c r="D126" s="28">
        <f>IF($A126="","",COUNTIFS('Acciones correctivas'!$F$5:$F$200,$A126,'Acciones correctivas'!$I$5:$I$200,"&lt;&gt;Completada",'Acciones correctivas'!$I$5:$I$200,"&lt;&gt;Verificada eficaz",'Acciones correctivas'!$A$5:$A$200,"&lt;&gt;EJEMPLO*",'Acciones correctivas'!$H$5:$H$200,"&lt;"&amp;TODAY()))</f>
      </c>
      <c r="E126" s="29">
        <f>IF($A126="","",IFERROR(1/(1/MINIFS('Acciones correctivas'!$H$5:$H$200,'Acciones correctivas'!$F$5:$F$200,$A126,'Acciones correctivas'!$I$5:$I$200,"&lt;&gt;Completada",'Acciones correctivas'!$I$5:$I$200,"&lt;&gt;Verificada eficaz",'Acciones correctivas'!$A$5:$A$200,"&lt;&gt;EJEMPLO*",'Acciones correctivas'!$H$5:$H$200,"&gt;="&amp;TODAY())),"—"))</f>
      </c>
      <c r="F126" s="28">
        <f>IF($A126="","",COUNTIFS('Hallazgos'!$K$5:$K$200,$A126,'Hallazgos'!$M$5:$M$200,"&lt;&gt;Cerrado",'Hallazgos'!$A$5:$A$200,"&lt;&gt;EJEMPLO*"))</f>
      </c>
    </row>
    <row r="127" spans="1:6" x14ac:dyDescent="0.25">
      <c r="A127" s="19"/>
      <c r="B127" s="19"/>
      <c r="C127" s="28">
        <f>IF($A127="","",COUNTIFS('Acciones correctivas'!$F$5:$F$200,$A127,'Acciones correctivas'!$I$5:$I$200,"&lt;&gt;Completada",'Acciones correctivas'!$I$5:$I$200,"&lt;&gt;Verificada eficaz",'Acciones correctivas'!$A$5:$A$200,"&lt;&gt;EJEMPLO*"))</f>
      </c>
      <c r="D127" s="28">
        <f>IF($A127="","",COUNTIFS('Acciones correctivas'!$F$5:$F$200,$A127,'Acciones correctivas'!$I$5:$I$200,"&lt;&gt;Completada",'Acciones correctivas'!$I$5:$I$200,"&lt;&gt;Verificada eficaz",'Acciones correctivas'!$A$5:$A$200,"&lt;&gt;EJEMPLO*",'Acciones correctivas'!$H$5:$H$200,"&lt;"&amp;TODAY()))</f>
      </c>
      <c r="E127" s="29">
        <f>IF($A127="","",IFERROR(1/(1/MINIFS('Acciones correctivas'!$H$5:$H$200,'Acciones correctivas'!$F$5:$F$200,$A127,'Acciones correctivas'!$I$5:$I$200,"&lt;&gt;Completada",'Acciones correctivas'!$I$5:$I$200,"&lt;&gt;Verificada eficaz",'Acciones correctivas'!$A$5:$A$200,"&lt;&gt;EJEMPLO*",'Acciones correctivas'!$H$5:$H$200,"&gt;="&amp;TODAY())),"—"))</f>
      </c>
      <c r="F127" s="28">
        <f>IF($A127="","",COUNTIFS('Hallazgos'!$K$5:$K$200,$A127,'Hallazgos'!$M$5:$M$200,"&lt;&gt;Cerrado",'Hallazgos'!$A$5:$A$200,"&lt;&gt;EJEMPLO*"))</f>
      </c>
    </row>
    <row r="128" spans="1:6" x14ac:dyDescent="0.25">
      <c r="A128" s="19"/>
      <c r="B128" s="19"/>
      <c r="C128" s="28">
        <f>IF($A128="","",COUNTIFS('Acciones correctivas'!$F$5:$F$200,$A128,'Acciones correctivas'!$I$5:$I$200,"&lt;&gt;Completada",'Acciones correctivas'!$I$5:$I$200,"&lt;&gt;Verificada eficaz",'Acciones correctivas'!$A$5:$A$200,"&lt;&gt;EJEMPLO*"))</f>
      </c>
      <c r="D128" s="28">
        <f>IF($A128="","",COUNTIFS('Acciones correctivas'!$F$5:$F$200,$A128,'Acciones correctivas'!$I$5:$I$200,"&lt;&gt;Completada",'Acciones correctivas'!$I$5:$I$200,"&lt;&gt;Verificada eficaz",'Acciones correctivas'!$A$5:$A$200,"&lt;&gt;EJEMPLO*",'Acciones correctivas'!$H$5:$H$200,"&lt;"&amp;TODAY()))</f>
      </c>
      <c r="E128" s="29">
        <f>IF($A128="","",IFERROR(1/(1/MINIFS('Acciones correctivas'!$H$5:$H$200,'Acciones correctivas'!$F$5:$F$200,$A128,'Acciones correctivas'!$I$5:$I$200,"&lt;&gt;Completada",'Acciones correctivas'!$I$5:$I$200,"&lt;&gt;Verificada eficaz",'Acciones correctivas'!$A$5:$A$200,"&lt;&gt;EJEMPLO*",'Acciones correctivas'!$H$5:$H$200,"&gt;="&amp;TODAY())),"—"))</f>
      </c>
      <c r="F128" s="28">
        <f>IF($A128="","",COUNTIFS('Hallazgos'!$K$5:$K$200,$A128,'Hallazgos'!$M$5:$M$200,"&lt;&gt;Cerrado",'Hallazgos'!$A$5:$A$200,"&lt;&gt;EJEMPLO*"))</f>
      </c>
    </row>
    <row r="129" spans="1:6" x14ac:dyDescent="0.25">
      <c r="A129" s="19"/>
      <c r="B129" s="19"/>
      <c r="C129" s="28">
        <f>IF($A129="","",COUNTIFS('Acciones correctivas'!$F$5:$F$200,$A129,'Acciones correctivas'!$I$5:$I$200,"&lt;&gt;Completada",'Acciones correctivas'!$I$5:$I$200,"&lt;&gt;Verificada eficaz",'Acciones correctivas'!$A$5:$A$200,"&lt;&gt;EJEMPLO*"))</f>
      </c>
      <c r="D129" s="28">
        <f>IF($A129="","",COUNTIFS('Acciones correctivas'!$F$5:$F$200,$A129,'Acciones correctivas'!$I$5:$I$200,"&lt;&gt;Completada",'Acciones correctivas'!$I$5:$I$200,"&lt;&gt;Verificada eficaz",'Acciones correctivas'!$A$5:$A$200,"&lt;&gt;EJEMPLO*",'Acciones correctivas'!$H$5:$H$200,"&lt;"&amp;TODAY()))</f>
      </c>
      <c r="E129" s="29">
        <f>IF($A129="","",IFERROR(1/(1/MINIFS('Acciones correctivas'!$H$5:$H$200,'Acciones correctivas'!$F$5:$F$200,$A129,'Acciones correctivas'!$I$5:$I$200,"&lt;&gt;Completada",'Acciones correctivas'!$I$5:$I$200,"&lt;&gt;Verificada eficaz",'Acciones correctivas'!$A$5:$A$200,"&lt;&gt;EJEMPLO*",'Acciones correctivas'!$H$5:$H$200,"&gt;="&amp;TODAY())),"—"))</f>
      </c>
      <c r="F129" s="28">
        <f>IF($A129="","",COUNTIFS('Hallazgos'!$K$5:$K$200,$A129,'Hallazgos'!$M$5:$M$200,"&lt;&gt;Cerrado",'Hallazgos'!$A$5:$A$200,"&lt;&gt;EJEMPLO*"))</f>
      </c>
    </row>
    <row r="130" spans="1:6" x14ac:dyDescent="0.25">
      <c r="A130" s="19"/>
      <c r="B130" s="19"/>
      <c r="C130" s="28">
        <f>IF($A130="","",COUNTIFS('Acciones correctivas'!$F$5:$F$200,$A130,'Acciones correctivas'!$I$5:$I$200,"&lt;&gt;Completada",'Acciones correctivas'!$I$5:$I$200,"&lt;&gt;Verificada eficaz",'Acciones correctivas'!$A$5:$A$200,"&lt;&gt;EJEMPLO*"))</f>
      </c>
      <c r="D130" s="28">
        <f>IF($A130="","",COUNTIFS('Acciones correctivas'!$F$5:$F$200,$A130,'Acciones correctivas'!$I$5:$I$200,"&lt;&gt;Completada",'Acciones correctivas'!$I$5:$I$200,"&lt;&gt;Verificada eficaz",'Acciones correctivas'!$A$5:$A$200,"&lt;&gt;EJEMPLO*",'Acciones correctivas'!$H$5:$H$200,"&lt;"&amp;TODAY()))</f>
      </c>
      <c r="E130" s="29">
        <f>IF($A130="","",IFERROR(1/(1/MINIFS('Acciones correctivas'!$H$5:$H$200,'Acciones correctivas'!$F$5:$F$200,$A130,'Acciones correctivas'!$I$5:$I$200,"&lt;&gt;Completada",'Acciones correctivas'!$I$5:$I$200,"&lt;&gt;Verificada eficaz",'Acciones correctivas'!$A$5:$A$200,"&lt;&gt;EJEMPLO*",'Acciones correctivas'!$H$5:$H$200,"&gt;="&amp;TODAY())),"—"))</f>
      </c>
      <c r="F130" s="28">
        <f>IF($A130="","",COUNTIFS('Hallazgos'!$K$5:$K$200,$A130,'Hallazgos'!$M$5:$M$200,"&lt;&gt;Cerrado",'Hallazgos'!$A$5:$A$200,"&lt;&gt;EJEMPLO*"))</f>
      </c>
    </row>
    <row r="131" spans="1:6" x14ac:dyDescent="0.25">
      <c r="A131" s="19"/>
      <c r="B131" s="19"/>
      <c r="C131" s="28">
        <f>IF($A131="","",COUNTIFS('Acciones correctivas'!$F$5:$F$200,$A131,'Acciones correctivas'!$I$5:$I$200,"&lt;&gt;Completada",'Acciones correctivas'!$I$5:$I$200,"&lt;&gt;Verificada eficaz",'Acciones correctivas'!$A$5:$A$200,"&lt;&gt;EJEMPLO*"))</f>
      </c>
      <c r="D131" s="28">
        <f>IF($A131="","",COUNTIFS('Acciones correctivas'!$F$5:$F$200,$A131,'Acciones correctivas'!$I$5:$I$200,"&lt;&gt;Completada",'Acciones correctivas'!$I$5:$I$200,"&lt;&gt;Verificada eficaz",'Acciones correctivas'!$A$5:$A$200,"&lt;&gt;EJEMPLO*",'Acciones correctivas'!$H$5:$H$200,"&lt;"&amp;TODAY()))</f>
      </c>
      <c r="E131" s="29">
        <f>IF($A131="","",IFERROR(1/(1/MINIFS('Acciones correctivas'!$H$5:$H$200,'Acciones correctivas'!$F$5:$F$200,$A131,'Acciones correctivas'!$I$5:$I$200,"&lt;&gt;Completada",'Acciones correctivas'!$I$5:$I$200,"&lt;&gt;Verificada eficaz",'Acciones correctivas'!$A$5:$A$200,"&lt;&gt;EJEMPLO*",'Acciones correctivas'!$H$5:$H$200,"&gt;="&amp;TODAY())),"—"))</f>
      </c>
      <c r="F131" s="28">
        <f>IF($A131="","",COUNTIFS('Hallazgos'!$K$5:$K$200,$A131,'Hallazgos'!$M$5:$M$200,"&lt;&gt;Cerrado",'Hallazgos'!$A$5:$A$200,"&lt;&gt;EJEMPLO*"))</f>
      </c>
    </row>
    <row r="132" spans="1:6" x14ac:dyDescent="0.25">
      <c r="A132" s="19"/>
      <c r="B132" s="19"/>
      <c r="C132" s="28">
        <f>IF($A132="","",COUNTIFS('Acciones correctivas'!$F$5:$F$200,$A132,'Acciones correctivas'!$I$5:$I$200,"&lt;&gt;Completada",'Acciones correctivas'!$I$5:$I$200,"&lt;&gt;Verificada eficaz",'Acciones correctivas'!$A$5:$A$200,"&lt;&gt;EJEMPLO*"))</f>
      </c>
      <c r="D132" s="28">
        <f>IF($A132="","",COUNTIFS('Acciones correctivas'!$F$5:$F$200,$A132,'Acciones correctivas'!$I$5:$I$200,"&lt;&gt;Completada",'Acciones correctivas'!$I$5:$I$200,"&lt;&gt;Verificada eficaz",'Acciones correctivas'!$A$5:$A$200,"&lt;&gt;EJEMPLO*",'Acciones correctivas'!$H$5:$H$200,"&lt;"&amp;TODAY()))</f>
      </c>
      <c r="E132" s="29">
        <f>IF($A132="","",IFERROR(1/(1/MINIFS('Acciones correctivas'!$H$5:$H$200,'Acciones correctivas'!$F$5:$F$200,$A132,'Acciones correctivas'!$I$5:$I$200,"&lt;&gt;Completada",'Acciones correctivas'!$I$5:$I$200,"&lt;&gt;Verificada eficaz",'Acciones correctivas'!$A$5:$A$200,"&lt;&gt;EJEMPLO*",'Acciones correctivas'!$H$5:$H$200,"&gt;="&amp;TODAY())),"—"))</f>
      </c>
      <c r="F132" s="28">
        <f>IF($A132="","",COUNTIFS('Hallazgos'!$K$5:$K$200,$A132,'Hallazgos'!$M$5:$M$200,"&lt;&gt;Cerrado",'Hallazgos'!$A$5:$A$200,"&lt;&gt;EJEMPLO*"))</f>
      </c>
    </row>
    <row r="133" spans="1:6" x14ac:dyDescent="0.25">
      <c r="A133" s="19"/>
      <c r="B133" s="19"/>
      <c r="C133" s="28">
        <f>IF($A133="","",COUNTIFS('Acciones correctivas'!$F$5:$F$200,$A133,'Acciones correctivas'!$I$5:$I$200,"&lt;&gt;Completada",'Acciones correctivas'!$I$5:$I$200,"&lt;&gt;Verificada eficaz",'Acciones correctivas'!$A$5:$A$200,"&lt;&gt;EJEMPLO*"))</f>
      </c>
      <c r="D133" s="28">
        <f>IF($A133="","",COUNTIFS('Acciones correctivas'!$F$5:$F$200,$A133,'Acciones correctivas'!$I$5:$I$200,"&lt;&gt;Completada",'Acciones correctivas'!$I$5:$I$200,"&lt;&gt;Verificada eficaz",'Acciones correctivas'!$A$5:$A$200,"&lt;&gt;EJEMPLO*",'Acciones correctivas'!$H$5:$H$200,"&lt;"&amp;TODAY()))</f>
      </c>
      <c r="E133" s="29">
        <f>IF($A133="","",IFERROR(1/(1/MINIFS('Acciones correctivas'!$H$5:$H$200,'Acciones correctivas'!$F$5:$F$200,$A133,'Acciones correctivas'!$I$5:$I$200,"&lt;&gt;Completada",'Acciones correctivas'!$I$5:$I$200,"&lt;&gt;Verificada eficaz",'Acciones correctivas'!$A$5:$A$200,"&lt;&gt;EJEMPLO*",'Acciones correctivas'!$H$5:$H$200,"&gt;="&amp;TODAY())),"—"))</f>
      </c>
      <c r="F133" s="28">
        <f>IF($A133="","",COUNTIFS('Hallazgos'!$K$5:$K$200,$A133,'Hallazgos'!$M$5:$M$200,"&lt;&gt;Cerrado",'Hallazgos'!$A$5:$A$200,"&lt;&gt;EJEMPLO*"))</f>
      </c>
    </row>
    <row r="134" spans="1:6" x14ac:dyDescent="0.25">
      <c r="A134" s="19"/>
      <c r="B134" s="19"/>
      <c r="C134" s="28">
        <f>IF($A134="","",COUNTIFS('Acciones correctivas'!$F$5:$F$200,$A134,'Acciones correctivas'!$I$5:$I$200,"&lt;&gt;Completada",'Acciones correctivas'!$I$5:$I$200,"&lt;&gt;Verificada eficaz",'Acciones correctivas'!$A$5:$A$200,"&lt;&gt;EJEMPLO*"))</f>
      </c>
      <c r="D134" s="28">
        <f>IF($A134="","",COUNTIFS('Acciones correctivas'!$F$5:$F$200,$A134,'Acciones correctivas'!$I$5:$I$200,"&lt;&gt;Completada",'Acciones correctivas'!$I$5:$I$200,"&lt;&gt;Verificada eficaz",'Acciones correctivas'!$A$5:$A$200,"&lt;&gt;EJEMPLO*",'Acciones correctivas'!$H$5:$H$200,"&lt;"&amp;TODAY()))</f>
      </c>
      <c r="E134" s="29">
        <f>IF($A134="","",IFERROR(1/(1/MINIFS('Acciones correctivas'!$H$5:$H$200,'Acciones correctivas'!$F$5:$F$200,$A134,'Acciones correctivas'!$I$5:$I$200,"&lt;&gt;Completada",'Acciones correctivas'!$I$5:$I$200,"&lt;&gt;Verificada eficaz",'Acciones correctivas'!$A$5:$A$200,"&lt;&gt;EJEMPLO*",'Acciones correctivas'!$H$5:$H$200,"&gt;="&amp;TODAY())),"—"))</f>
      </c>
      <c r="F134" s="28">
        <f>IF($A134="","",COUNTIFS('Hallazgos'!$K$5:$K$200,$A134,'Hallazgos'!$M$5:$M$200,"&lt;&gt;Cerrado",'Hallazgos'!$A$5:$A$200,"&lt;&gt;EJEMPLO*"))</f>
      </c>
    </row>
    <row r="135" spans="1:6" x14ac:dyDescent="0.25">
      <c r="A135" s="19"/>
      <c r="B135" s="19"/>
      <c r="C135" s="28">
        <f>IF($A135="","",COUNTIFS('Acciones correctivas'!$F$5:$F$200,$A135,'Acciones correctivas'!$I$5:$I$200,"&lt;&gt;Completada",'Acciones correctivas'!$I$5:$I$200,"&lt;&gt;Verificada eficaz",'Acciones correctivas'!$A$5:$A$200,"&lt;&gt;EJEMPLO*"))</f>
      </c>
      <c r="D135" s="28">
        <f>IF($A135="","",COUNTIFS('Acciones correctivas'!$F$5:$F$200,$A135,'Acciones correctivas'!$I$5:$I$200,"&lt;&gt;Completada",'Acciones correctivas'!$I$5:$I$200,"&lt;&gt;Verificada eficaz",'Acciones correctivas'!$A$5:$A$200,"&lt;&gt;EJEMPLO*",'Acciones correctivas'!$H$5:$H$200,"&lt;"&amp;TODAY()))</f>
      </c>
      <c r="E135" s="29">
        <f>IF($A135="","",IFERROR(1/(1/MINIFS('Acciones correctivas'!$H$5:$H$200,'Acciones correctivas'!$F$5:$F$200,$A135,'Acciones correctivas'!$I$5:$I$200,"&lt;&gt;Completada",'Acciones correctivas'!$I$5:$I$200,"&lt;&gt;Verificada eficaz",'Acciones correctivas'!$A$5:$A$200,"&lt;&gt;EJEMPLO*",'Acciones correctivas'!$H$5:$H$200,"&gt;="&amp;TODAY())),"—"))</f>
      </c>
      <c r="F135" s="28">
        <f>IF($A135="","",COUNTIFS('Hallazgos'!$K$5:$K$200,$A135,'Hallazgos'!$M$5:$M$200,"&lt;&gt;Cerrado",'Hallazgos'!$A$5:$A$200,"&lt;&gt;EJEMPLO*"))</f>
      </c>
    </row>
    <row r="136" spans="1:6" x14ac:dyDescent="0.25">
      <c r="A136" s="19"/>
      <c r="B136" s="19"/>
      <c r="C136" s="28">
        <f>IF($A136="","",COUNTIFS('Acciones correctivas'!$F$5:$F$200,$A136,'Acciones correctivas'!$I$5:$I$200,"&lt;&gt;Completada",'Acciones correctivas'!$I$5:$I$200,"&lt;&gt;Verificada eficaz",'Acciones correctivas'!$A$5:$A$200,"&lt;&gt;EJEMPLO*"))</f>
      </c>
      <c r="D136" s="28">
        <f>IF($A136="","",COUNTIFS('Acciones correctivas'!$F$5:$F$200,$A136,'Acciones correctivas'!$I$5:$I$200,"&lt;&gt;Completada",'Acciones correctivas'!$I$5:$I$200,"&lt;&gt;Verificada eficaz",'Acciones correctivas'!$A$5:$A$200,"&lt;&gt;EJEMPLO*",'Acciones correctivas'!$H$5:$H$200,"&lt;"&amp;TODAY()))</f>
      </c>
      <c r="E136" s="29">
        <f>IF($A136="","",IFERROR(1/(1/MINIFS('Acciones correctivas'!$H$5:$H$200,'Acciones correctivas'!$F$5:$F$200,$A136,'Acciones correctivas'!$I$5:$I$200,"&lt;&gt;Completada",'Acciones correctivas'!$I$5:$I$200,"&lt;&gt;Verificada eficaz",'Acciones correctivas'!$A$5:$A$200,"&lt;&gt;EJEMPLO*",'Acciones correctivas'!$H$5:$H$200,"&gt;="&amp;TODAY())),"—"))</f>
      </c>
      <c r="F136" s="28">
        <f>IF($A136="","",COUNTIFS('Hallazgos'!$K$5:$K$200,$A136,'Hallazgos'!$M$5:$M$200,"&lt;&gt;Cerrado",'Hallazgos'!$A$5:$A$200,"&lt;&gt;EJEMPLO*"))</f>
      </c>
    </row>
    <row r="137" spans="1:6" x14ac:dyDescent="0.25">
      <c r="A137" s="19"/>
      <c r="B137" s="19"/>
      <c r="C137" s="28">
        <f>IF($A137="","",COUNTIFS('Acciones correctivas'!$F$5:$F$200,$A137,'Acciones correctivas'!$I$5:$I$200,"&lt;&gt;Completada",'Acciones correctivas'!$I$5:$I$200,"&lt;&gt;Verificada eficaz",'Acciones correctivas'!$A$5:$A$200,"&lt;&gt;EJEMPLO*"))</f>
      </c>
      <c r="D137" s="28">
        <f>IF($A137="","",COUNTIFS('Acciones correctivas'!$F$5:$F$200,$A137,'Acciones correctivas'!$I$5:$I$200,"&lt;&gt;Completada",'Acciones correctivas'!$I$5:$I$200,"&lt;&gt;Verificada eficaz",'Acciones correctivas'!$A$5:$A$200,"&lt;&gt;EJEMPLO*",'Acciones correctivas'!$H$5:$H$200,"&lt;"&amp;TODAY()))</f>
      </c>
      <c r="E137" s="29">
        <f>IF($A137="","",IFERROR(1/(1/MINIFS('Acciones correctivas'!$H$5:$H$200,'Acciones correctivas'!$F$5:$F$200,$A137,'Acciones correctivas'!$I$5:$I$200,"&lt;&gt;Completada",'Acciones correctivas'!$I$5:$I$200,"&lt;&gt;Verificada eficaz",'Acciones correctivas'!$A$5:$A$200,"&lt;&gt;EJEMPLO*",'Acciones correctivas'!$H$5:$H$200,"&gt;="&amp;TODAY())),"—"))</f>
      </c>
      <c r="F137" s="28">
        <f>IF($A137="","",COUNTIFS('Hallazgos'!$K$5:$K$200,$A137,'Hallazgos'!$M$5:$M$200,"&lt;&gt;Cerrado",'Hallazgos'!$A$5:$A$200,"&lt;&gt;EJEMPLO*"))</f>
      </c>
    </row>
    <row r="138" spans="1:6" x14ac:dyDescent="0.25">
      <c r="A138" s="19"/>
      <c r="B138" s="19"/>
      <c r="C138" s="28">
        <f>IF($A138="","",COUNTIFS('Acciones correctivas'!$F$5:$F$200,$A138,'Acciones correctivas'!$I$5:$I$200,"&lt;&gt;Completada",'Acciones correctivas'!$I$5:$I$200,"&lt;&gt;Verificada eficaz",'Acciones correctivas'!$A$5:$A$200,"&lt;&gt;EJEMPLO*"))</f>
      </c>
      <c r="D138" s="28">
        <f>IF($A138="","",COUNTIFS('Acciones correctivas'!$F$5:$F$200,$A138,'Acciones correctivas'!$I$5:$I$200,"&lt;&gt;Completada",'Acciones correctivas'!$I$5:$I$200,"&lt;&gt;Verificada eficaz",'Acciones correctivas'!$A$5:$A$200,"&lt;&gt;EJEMPLO*",'Acciones correctivas'!$H$5:$H$200,"&lt;"&amp;TODAY()))</f>
      </c>
      <c r="E138" s="29">
        <f>IF($A138="","",IFERROR(1/(1/MINIFS('Acciones correctivas'!$H$5:$H$200,'Acciones correctivas'!$F$5:$F$200,$A138,'Acciones correctivas'!$I$5:$I$200,"&lt;&gt;Completada",'Acciones correctivas'!$I$5:$I$200,"&lt;&gt;Verificada eficaz",'Acciones correctivas'!$A$5:$A$200,"&lt;&gt;EJEMPLO*",'Acciones correctivas'!$H$5:$H$200,"&gt;="&amp;TODAY())),"—"))</f>
      </c>
      <c r="F138" s="28">
        <f>IF($A138="","",COUNTIFS('Hallazgos'!$K$5:$K$200,$A138,'Hallazgos'!$M$5:$M$200,"&lt;&gt;Cerrado",'Hallazgos'!$A$5:$A$200,"&lt;&gt;EJEMPLO*"))</f>
      </c>
    </row>
    <row r="139" spans="1:6" x14ac:dyDescent="0.25">
      <c r="A139" s="19"/>
      <c r="B139" s="19"/>
      <c r="C139" s="28">
        <f>IF($A139="","",COUNTIFS('Acciones correctivas'!$F$5:$F$200,$A139,'Acciones correctivas'!$I$5:$I$200,"&lt;&gt;Completada",'Acciones correctivas'!$I$5:$I$200,"&lt;&gt;Verificada eficaz",'Acciones correctivas'!$A$5:$A$200,"&lt;&gt;EJEMPLO*"))</f>
      </c>
      <c r="D139" s="28">
        <f>IF($A139="","",COUNTIFS('Acciones correctivas'!$F$5:$F$200,$A139,'Acciones correctivas'!$I$5:$I$200,"&lt;&gt;Completada",'Acciones correctivas'!$I$5:$I$200,"&lt;&gt;Verificada eficaz",'Acciones correctivas'!$A$5:$A$200,"&lt;&gt;EJEMPLO*",'Acciones correctivas'!$H$5:$H$200,"&lt;"&amp;TODAY()))</f>
      </c>
      <c r="E139" s="29">
        <f>IF($A139="","",IFERROR(1/(1/MINIFS('Acciones correctivas'!$H$5:$H$200,'Acciones correctivas'!$F$5:$F$200,$A139,'Acciones correctivas'!$I$5:$I$200,"&lt;&gt;Completada",'Acciones correctivas'!$I$5:$I$200,"&lt;&gt;Verificada eficaz",'Acciones correctivas'!$A$5:$A$200,"&lt;&gt;EJEMPLO*",'Acciones correctivas'!$H$5:$H$200,"&gt;="&amp;TODAY())),"—"))</f>
      </c>
      <c r="F139" s="28">
        <f>IF($A139="","",COUNTIFS('Hallazgos'!$K$5:$K$200,$A139,'Hallazgos'!$M$5:$M$200,"&lt;&gt;Cerrado",'Hallazgos'!$A$5:$A$200,"&lt;&gt;EJEMPLO*"))</f>
      </c>
    </row>
    <row r="140" spans="1:6" x14ac:dyDescent="0.25">
      <c r="A140" s="19"/>
      <c r="B140" s="19"/>
      <c r="C140" s="28">
        <f>IF($A140="","",COUNTIFS('Acciones correctivas'!$F$5:$F$200,$A140,'Acciones correctivas'!$I$5:$I$200,"&lt;&gt;Completada",'Acciones correctivas'!$I$5:$I$200,"&lt;&gt;Verificada eficaz",'Acciones correctivas'!$A$5:$A$200,"&lt;&gt;EJEMPLO*"))</f>
      </c>
      <c r="D140" s="28">
        <f>IF($A140="","",COUNTIFS('Acciones correctivas'!$F$5:$F$200,$A140,'Acciones correctivas'!$I$5:$I$200,"&lt;&gt;Completada",'Acciones correctivas'!$I$5:$I$200,"&lt;&gt;Verificada eficaz",'Acciones correctivas'!$A$5:$A$200,"&lt;&gt;EJEMPLO*",'Acciones correctivas'!$H$5:$H$200,"&lt;"&amp;TODAY()))</f>
      </c>
      <c r="E140" s="29">
        <f>IF($A140="","",IFERROR(1/(1/MINIFS('Acciones correctivas'!$H$5:$H$200,'Acciones correctivas'!$F$5:$F$200,$A140,'Acciones correctivas'!$I$5:$I$200,"&lt;&gt;Completada",'Acciones correctivas'!$I$5:$I$200,"&lt;&gt;Verificada eficaz",'Acciones correctivas'!$A$5:$A$200,"&lt;&gt;EJEMPLO*",'Acciones correctivas'!$H$5:$H$200,"&gt;="&amp;TODAY())),"—"))</f>
      </c>
      <c r="F140" s="28">
        <f>IF($A140="","",COUNTIFS('Hallazgos'!$K$5:$K$200,$A140,'Hallazgos'!$M$5:$M$200,"&lt;&gt;Cerrado",'Hallazgos'!$A$5:$A$200,"&lt;&gt;EJEMPLO*"))</f>
      </c>
    </row>
    <row r="141" spans="1:6" x14ac:dyDescent="0.25">
      <c r="A141" s="19"/>
      <c r="B141" s="19"/>
      <c r="C141" s="28">
        <f>IF($A141="","",COUNTIFS('Acciones correctivas'!$F$5:$F$200,$A141,'Acciones correctivas'!$I$5:$I$200,"&lt;&gt;Completada",'Acciones correctivas'!$I$5:$I$200,"&lt;&gt;Verificada eficaz",'Acciones correctivas'!$A$5:$A$200,"&lt;&gt;EJEMPLO*"))</f>
      </c>
      <c r="D141" s="28">
        <f>IF($A141="","",COUNTIFS('Acciones correctivas'!$F$5:$F$200,$A141,'Acciones correctivas'!$I$5:$I$200,"&lt;&gt;Completada",'Acciones correctivas'!$I$5:$I$200,"&lt;&gt;Verificada eficaz",'Acciones correctivas'!$A$5:$A$200,"&lt;&gt;EJEMPLO*",'Acciones correctivas'!$H$5:$H$200,"&lt;"&amp;TODAY()))</f>
      </c>
      <c r="E141" s="29">
        <f>IF($A141="","",IFERROR(1/(1/MINIFS('Acciones correctivas'!$H$5:$H$200,'Acciones correctivas'!$F$5:$F$200,$A141,'Acciones correctivas'!$I$5:$I$200,"&lt;&gt;Completada",'Acciones correctivas'!$I$5:$I$200,"&lt;&gt;Verificada eficaz",'Acciones correctivas'!$A$5:$A$200,"&lt;&gt;EJEMPLO*",'Acciones correctivas'!$H$5:$H$200,"&gt;="&amp;TODAY())),"—"))</f>
      </c>
      <c r="F141" s="28">
        <f>IF($A141="","",COUNTIFS('Hallazgos'!$K$5:$K$200,$A141,'Hallazgos'!$M$5:$M$200,"&lt;&gt;Cerrado",'Hallazgos'!$A$5:$A$200,"&lt;&gt;EJEMPLO*"))</f>
      </c>
    </row>
    <row r="142" spans="1:6" x14ac:dyDescent="0.25">
      <c r="A142" s="19"/>
      <c r="B142" s="19"/>
      <c r="C142" s="28">
        <f>IF($A142="","",COUNTIFS('Acciones correctivas'!$F$5:$F$200,$A142,'Acciones correctivas'!$I$5:$I$200,"&lt;&gt;Completada",'Acciones correctivas'!$I$5:$I$200,"&lt;&gt;Verificada eficaz",'Acciones correctivas'!$A$5:$A$200,"&lt;&gt;EJEMPLO*"))</f>
      </c>
      <c r="D142" s="28">
        <f>IF($A142="","",COUNTIFS('Acciones correctivas'!$F$5:$F$200,$A142,'Acciones correctivas'!$I$5:$I$200,"&lt;&gt;Completada",'Acciones correctivas'!$I$5:$I$200,"&lt;&gt;Verificada eficaz",'Acciones correctivas'!$A$5:$A$200,"&lt;&gt;EJEMPLO*",'Acciones correctivas'!$H$5:$H$200,"&lt;"&amp;TODAY()))</f>
      </c>
      <c r="E142" s="29">
        <f>IF($A142="","",IFERROR(1/(1/MINIFS('Acciones correctivas'!$H$5:$H$200,'Acciones correctivas'!$F$5:$F$200,$A142,'Acciones correctivas'!$I$5:$I$200,"&lt;&gt;Completada",'Acciones correctivas'!$I$5:$I$200,"&lt;&gt;Verificada eficaz",'Acciones correctivas'!$A$5:$A$200,"&lt;&gt;EJEMPLO*",'Acciones correctivas'!$H$5:$H$200,"&gt;="&amp;TODAY())),"—"))</f>
      </c>
      <c r="F142" s="28">
        <f>IF($A142="","",COUNTIFS('Hallazgos'!$K$5:$K$200,$A142,'Hallazgos'!$M$5:$M$200,"&lt;&gt;Cerrado",'Hallazgos'!$A$5:$A$200,"&lt;&gt;EJEMPLO*"))</f>
      </c>
    </row>
    <row r="143" spans="1:6" x14ac:dyDescent="0.25">
      <c r="A143" s="19"/>
      <c r="B143" s="19"/>
      <c r="C143" s="28">
        <f>IF($A143="","",COUNTIFS('Acciones correctivas'!$F$5:$F$200,$A143,'Acciones correctivas'!$I$5:$I$200,"&lt;&gt;Completada",'Acciones correctivas'!$I$5:$I$200,"&lt;&gt;Verificada eficaz",'Acciones correctivas'!$A$5:$A$200,"&lt;&gt;EJEMPLO*"))</f>
      </c>
      <c r="D143" s="28">
        <f>IF($A143="","",COUNTIFS('Acciones correctivas'!$F$5:$F$200,$A143,'Acciones correctivas'!$I$5:$I$200,"&lt;&gt;Completada",'Acciones correctivas'!$I$5:$I$200,"&lt;&gt;Verificada eficaz",'Acciones correctivas'!$A$5:$A$200,"&lt;&gt;EJEMPLO*",'Acciones correctivas'!$H$5:$H$200,"&lt;"&amp;TODAY()))</f>
      </c>
      <c r="E143" s="29">
        <f>IF($A143="","",IFERROR(1/(1/MINIFS('Acciones correctivas'!$H$5:$H$200,'Acciones correctivas'!$F$5:$F$200,$A143,'Acciones correctivas'!$I$5:$I$200,"&lt;&gt;Completada",'Acciones correctivas'!$I$5:$I$200,"&lt;&gt;Verificada eficaz",'Acciones correctivas'!$A$5:$A$200,"&lt;&gt;EJEMPLO*",'Acciones correctivas'!$H$5:$H$200,"&gt;="&amp;TODAY())),"—"))</f>
      </c>
      <c r="F143" s="28">
        <f>IF($A143="","",COUNTIFS('Hallazgos'!$K$5:$K$200,$A143,'Hallazgos'!$M$5:$M$200,"&lt;&gt;Cerrado",'Hallazgos'!$A$5:$A$200,"&lt;&gt;EJEMPLO*"))</f>
      </c>
    </row>
    <row r="144" spans="1:6" x14ac:dyDescent="0.25">
      <c r="A144" s="19"/>
      <c r="B144" s="19"/>
      <c r="C144" s="28">
        <f>IF($A144="","",COUNTIFS('Acciones correctivas'!$F$5:$F$200,$A144,'Acciones correctivas'!$I$5:$I$200,"&lt;&gt;Completada",'Acciones correctivas'!$I$5:$I$200,"&lt;&gt;Verificada eficaz",'Acciones correctivas'!$A$5:$A$200,"&lt;&gt;EJEMPLO*"))</f>
      </c>
      <c r="D144" s="28">
        <f>IF($A144="","",COUNTIFS('Acciones correctivas'!$F$5:$F$200,$A144,'Acciones correctivas'!$I$5:$I$200,"&lt;&gt;Completada",'Acciones correctivas'!$I$5:$I$200,"&lt;&gt;Verificada eficaz",'Acciones correctivas'!$A$5:$A$200,"&lt;&gt;EJEMPLO*",'Acciones correctivas'!$H$5:$H$200,"&lt;"&amp;TODAY()))</f>
      </c>
      <c r="E144" s="29">
        <f>IF($A144="","",IFERROR(1/(1/MINIFS('Acciones correctivas'!$H$5:$H$200,'Acciones correctivas'!$F$5:$F$200,$A144,'Acciones correctivas'!$I$5:$I$200,"&lt;&gt;Completada",'Acciones correctivas'!$I$5:$I$200,"&lt;&gt;Verificada eficaz",'Acciones correctivas'!$A$5:$A$200,"&lt;&gt;EJEMPLO*",'Acciones correctivas'!$H$5:$H$200,"&gt;="&amp;TODAY())),"—"))</f>
      </c>
      <c r="F144" s="28">
        <f>IF($A144="","",COUNTIFS('Hallazgos'!$K$5:$K$200,$A144,'Hallazgos'!$M$5:$M$200,"&lt;&gt;Cerrado",'Hallazgos'!$A$5:$A$200,"&lt;&gt;EJEMPLO*"))</f>
      </c>
    </row>
    <row r="145" spans="1:6" x14ac:dyDescent="0.25">
      <c r="A145" s="19"/>
      <c r="B145" s="19"/>
      <c r="C145" s="28">
        <f>IF($A145="","",COUNTIFS('Acciones correctivas'!$F$5:$F$200,$A145,'Acciones correctivas'!$I$5:$I$200,"&lt;&gt;Completada",'Acciones correctivas'!$I$5:$I$200,"&lt;&gt;Verificada eficaz",'Acciones correctivas'!$A$5:$A$200,"&lt;&gt;EJEMPLO*"))</f>
      </c>
      <c r="D145" s="28">
        <f>IF($A145="","",COUNTIFS('Acciones correctivas'!$F$5:$F$200,$A145,'Acciones correctivas'!$I$5:$I$200,"&lt;&gt;Completada",'Acciones correctivas'!$I$5:$I$200,"&lt;&gt;Verificada eficaz",'Acciones correctivas'!$A$5:$A$200,"&lt;&gt;EJEMPLO*",'Acciones correctivas'!$H$5:$H$200,"&lt;"&amp;TODAY()))</f>
      </c>
      <c r="E145" s="29">
        <f>IF($A145="","",IFERROR(1/(1/MINIFS('Acciones correctivas'!$H$5:$H$200,'Acciones correctivas'!$F$5:$F$200,$A145,'Acciones correctivas'!$I$5:$I$200,"&lt;&gt;Completada",'Acciones correctivas'!$I$5:$I$200,"&lt;&gt;Verificada eficaz",'Acciones correctivas'!$A$5:$A$200,"&lt;&gt;EJEMPLO*",'Acciones correctivas'!$H$5:$H$200,"&gt;="&amp;TODAY())),"—"))</f>
      </c>
      <c r="F145" s="28">
        <f>IF($A145="","",COUNTIFS('Hallazgos'!$K$5:$K$200,$A145,'Hallazgos'!$M$5:$M$200,"&lt;&gt;Cerrado",'Hallazgos'!$A$5:$A$200,"&lt;&gt;EJEMPLO*"))</f>
      </c>
    </row>
    <row r="146" spans="1:6" x14ac:dyDescent="0.25">
      <c r="A146" s="19"/>
      <c r="B146" s="19"/>
      <c r="C146" s="28">
        <f>IF($A146="","",COUNTIFS('Acciones correctivas'!$F$5:$F$200,$A146,'Acciones correctivas'!$I$5:$I$200,"&lt;&gt;Completada",'Acciones correctivas'!$I$5:$I$200,"&lt;&gt;Verificada eficaz",'Acciones correctivas'!$A$5:$A$200,"&lt;&gt;EJEMPLO*"))</f>
      </c>
      <c r="D146" s="28">
        <f>IF($A146="","",COUNTIFS('Acciones correctivas'!$F$5:$F$200,$A146,'Acciones correctivas'!$I$5:$I$200,"&lt;&gt;Completada",'Acciones correctivas'!$I$5:$I$200,"&lt;&gt;Verificada eficaz",'Acciones correctivas'!$A$5:$A$200,"&lt;&gt;EJEMPLO*",'Acciones correctivas'!$H$5:$H$200,"&lt;"&amp;TODAY()))</f>
      </c>
      <c r="E146" s="29">
        <f>IF($A146="","",IFERROR(1/(1/MINIFS('Acciones correctivas'!$H$5:$H$200,'Acciones correctivas'!$F$5:$F$200,$A146,'Acciones correctivas'!$I$5:$I$200,"&lt;&gt;Completada",'Acciones correctivas'!$I$5:$I$200,"&lt;&gt;Verificada eficaz",'Acciones correctivas'!$A$5:$A$200,"&lt;&gt;EJEMPLO*",'Acciones correctivas'!$H$5:$H$200,"&gt;="&amp;TODAY())),"—"))</f>
      </c>
      <c r="F146" s="28">
        <f>IF($A146="","",COUNTIFS('Hallazgos'!$K$5:$K$200,$A146,'Hallazgos'!$M$5:$M$200,"&lt;&gt;Cerrado",'Hallazgos'!$A$5:$A$200,"&lt;&gt;EJEMPLO*"))</f>
      </c>
    </row>
    <row r="147" spans="1:6" x14ac:dyDescent="0.25">
      <c r="A147" s="19"/>
      <c r="B147" s="19"/>
      <c r="C147" s="28">
        <f>IF($A147="","",COUNTIFS('Acciones correctivas'!$F$5:$F$200,$A147,'Acciones correctivas'!$I$5:$I$200,"&lt;&gt;Completada",'Acciones correctivas'!$I$5:$I$200,"&lt;&gt;Verificada eficaz",'Acciones correctivas'!$A$5:$A$200,"&lt;&gt;EJEMPLO*"))</f>
      </c>
      <c r="D147" s="28">
        <f>IF($A147="","",COUNTIFS('Acciones correctivas'!$F$5:$F$200,$A147,'Acciones correctivas'!$I$5:$I$200,"&lt;&gt;Completada",'Acciones correctivas'!$I$5:$I$200,"&lt;&gt;Verificada eficaz",'Acciones correctivas'!$A$5:$A$200,"&lt;&gt;EJEMPLO*",'Acciones correctivas'!$H$5:$H$200,"&lt;"&amp;TODAY()))</f>
      </c>
      <c r="E147" s="29">
        <f>IF($A147="","",IFERROR(1/(1/MINIFS('Acciones correctivas'!$H$5:$H$200,'Acciones correctivas'!$F$5:$F$200,$A147,'Acciones correctivas'!$I$5:$I$200,"&lt;&gt;Completada",'Acciones correctivas'!$I$5:$I$200,"&lt;&gt;Verificada eficaz",'Acciones correctivas'!$A$5:$A$200,"&lt;&gt;EJEMPLO*",'Acciones correctivas'!$H$5:$H$200,"&gt;="&amp;TODAY())),"—"))</f>
      </c>
      <c r="F147" s="28">
        <f>IF($A147="","",COUNTIFS('Hallazgos'!$K$5:$K$200,$A147,'Hallazgos'!$M$5:$M$200,"&lt;&gt;Cerrado",'Hallazgos'!$A$5:$A$200,"&lt;&gt;EJEMPLO*"))</f>
      </c>
    </row>
    <row r="148" spans="1:6" x14ac:dyDescent="0.25">
      <c r="A148" s="19"/>
      <c r="B148" s="19"/>
      <c r="C148" s="28">
        <f>IF($A148="","",COUNTIFS('Acciones correctivas'!$F$5:$F$200,$A148,'Acciones correctivas'!$I$5:$I$200,"&lt;&gt;Completada",'Acciones correctivas'!$I$5:$I$200,"&lt;&gt;Verificada eficaz",'Acciones correctivas'!$A$5:$A$200,"&lt;&gt;EJEMPLO*"))</f>
      </c>
      <c r="D148" s="28">
        <f>IF($A148="","",COUNTIFS('Acciones correctivas'!$F$5:$F$200,$A148,'Acciones correctivas'!$I$5:$I$200,"&lt;&gt;Completada",'Acciones correctivas'!$I$5:$I$200,"&lt;&gt;Verificada eficaz",'Acciones correctivas'!$A$5:$A$200,"&lt;&gt;EJEMPLO*",'Acciones correctivas'!$H$5:$H$200,"&lt;"&amp;TODAY()))</f>
      </c>
      <c r="E148" s="29">
        <f>IF($A148="","",IFERROR(1/(1/MINIFS('Acciones correctivas'!$H$5:$H$200,'Acciones correctivas'!$F$5:$F$200,$A148,'Acciones correctivas'!$I$5:$I$200,"&lt;&gt;Completada",'Acciones correctivas'!$I$5:$I$200,"&lt;&gt;Verificada eficaz",'Acciones correctivas'!$A$5:$A$200,"&lt;&gt;EJEMPLO*",'Acciones correctivas'!$H$5:$H$200,"&gt;="&amp;TODAY())),"—"))</f>
      </c>
      <c r="F148" s="28">
        <f>IF($A148="","",COUNTIFS('Hallazgos'!$K$5:$K$200,$A148,'Hallazgos'!$M$5:$M$200,"&lt;&gt;Cerrado",'Hallazgos'!$A$5:$A$200,"&lt;&gt;EJEMPLO*"))</f>
      </c>
    </row>
    <row r="149" spans="1:6" x14ac:dyDescent="0.25">
      <c r="A149" s="19"/>
      <c r="B149" s="19"/>
      <c r="C149" s="28">
        <f>IF($A149="","",COUNTIFS('Acciones correctivas'!$F$5:$F$200,$A149,'Acciones correctivas'!$I$5:$I$200,"&lt;&gt;Completada",'Acciones correctivas'!$I$5:$I$200,"&lt;&gt;Verificada eficaz",'Acciones correctivas'!$A$5:$A$200,"&lt;&gt;EJEMPLO*"))</f>
      </c>
      <c r="D149" s="28">
        <f>IF($A149="","",COUNTIFS('Acciones correctivas'!$F$5:$F$200,$A149,'Acciones correctivas'!$I$5:$I$200,"&lt;&gt;Completada",'Acciones correctivas'!$I$5:$I$200,"&lt;&gt;Verificada eficaz",'Acciones correctivas'!$A$5:$A$200,"&lt;&gt;EJEMPLO*",'Acciones correctivas'!$H$5:$H$200,"&lt;"&amp;TODAY()))</f>
      </c>
      <c r="E149" s="29">
        <f>IF($A149="","",IFERROR(1/(1/MINIFS('Acciones correctivas'!$H$5:$H$200,'Acciones correctivas'!$F$5:$F$200,$A149,'Acciones correctivas'!$I$5:$I$200,"&lt;&gt;Completada",'Acciones correctivas'!$I$5:$I$200,"&lt;&gt;Verificada eficaz",'Acciones correctivas'!$A$5:$A$200,"&lt;&gt;EJEMPLO*",'Acciones correctivas'!$H$5:$H$200,"&gt;="&amp;TODAY())),"—"))</f>
      </c>
      <c r="F149" s="28">
        <f>IF($A149="","",COUNTIFS('Hallazgos'!$K$5:$K$200,$A149,'Hallazgos'!$M$5:$M$200,"&lt;&gt;Cerrado",'Hallazgos'!$A$5:$A$200,"&lt;&gt;EJEMPLO*"))</f>
      </c>
    </row>
    <row r="150" spans="1:6" x14ac:dyDescent="0.25">
      <c r="A150" s="19"/>
      <c r="B150" s="19"/>
      <c r="C150" s="28">
        <f>IF($A150="","",COUNTIFS('Acciones correctivas'!$F$5:$F$200,$A150,'Acciones correctivas'!$I$5:$I$200,"&lt;&gt;Completada",'Acciones correctivas'!$I$5:$I$200,"&lt;&gt;Verificada eficaz",'Acciones correctivas'!$A$5:$A$200,"&lt;&gt;EJEMPLO*"))</f>
      </c>
      <c r="D150" s="28">
        <f>IF($A150="","",COUNTIFS('Acciones correctivas'!$F$5:$F$200,$A150,'Acciones correctivas'!$I$5:$I$200,"&lt;&gt;Completada",'Acciones correctivas'!$I$5:$I$200,"&lt;&gt;Verificada eficaz",'Acciones correctivas'!$A$5:$A$200,"&lt;&gt;EJEMPLO*",'Acciones correctivas'!$H$5:$H$200,"&lt;"&amp;TODAY()))</f>
      </c>
      <c r="E150" s="29">
        <f>IF($A150="","",IFERROR(1/(1/MINIFS('Acciones correctivas'!$H$5:$H$200,'Acciones correctivas'!$F$5:$F$200,$A150,'Acciones correctivas'!$I$5:$I$200,"&lt;&gt;Completada",'Acciones correctivas'!$I$5:$I$200,"&lt;&gt;Verificada eficaz",'Acciones correctivas'!$A$5:$A$200,"&lt;&gt;EJEMPLO*",'Acciones correctivas'!$H$5:$H$200,"&gt;="&amp;TODAY())),"—"))</f>
      </c>
      <c r="F150" s="28">
        <f>IF($A150="","",COUNTIFS('Hallazgos'!$K$5:$K$200,$A150,'Hallazgos'!$M$5:$M$200,"&lt;&gt;Cerrado",'Hallazgos'!$A$5:$A$200,"&lt;&gt;EJEMPLO*"))</f>
      </c>
    </row>
    <row r="151" spans="1:6" x14ac:dyDescent="0.25">
      <c r="A151" s="19"/>
      <c r="B151" s="19"/>
      <c r="C151" s="28">
        <f>IF($A151="","",COUNTIFS('Acciones correctivas'!$F$5:$F$200,$A151,'Acciones correctivas'!$I$5:$I$200,"&lt;&gt;Completada",'Acciones correctivas'!$I$5:$I$200,"&lt;&gt;Verificada eficaz",'Acciones correctivas'!$A$5:$A$200,"&lt;&gt;EJEMPLO*"))</f>
      </c>
      <c r="D151" s="28">
        <f>IF($A151="","",COUNTIFS('Acciones correctivas'!$F$5:$F$200,$A151,'Acciones correctivas'!$I$5:$I$200,"&lt;&gt;Completada",'Acciones correctivas'!$I$5:$I$200,"&lt;&gt;Verificada eficaz",'Acciones correctivas'!$A$5:$A$200,"&lt;&gt;EJEMPLO*",'Acciones correctivas'!$H$5:$H$200,"&lt;"&amp;TODAY()))</f>
      </c>
      <c r="E151" s="29">
        <f>IF($A151="","",IFERROR(1/(1/MINIFS('Acciones correctivas'!$H$5:$H$200,'Acciones correctivas'!$F$5:$F$200,$A151,'Acciones correctivas'!$I$5:$I$200,"&lt;&gt;Completada",'Acciones correctivas'!$I$5:$I$200,"&lt;&gt;Verificada eficaz",'Acciones correctivas'!$A$5:$A$200,"&lt;&gt;EJEMPLO*",'Acciones correctivas'!$H$5:$H$200,"&gt;="&amp;TODAY())),"—"))</f>
      </c>
      <c r="F151" s="28">
        <f>IF($A151="","",COUNTIFS('Hallazgos'!$K$5:$K$200,$A151,'Hallazgos'!$M$5:$M$200,"&lt;&gt;Cerrado",'Hallazgos'!$A$5:$A$200,"&lt;&gt;EJEMPLO*"))</f>
      </c>
    </row>
    <row r="152" spans="1:6" x14ac:dyDescent="0.25">
      <c r="A152" s="19"/>
      <c r="B152" s="19"/>
      <c r="C152" s="28">
        <f>IF($A152="","",COUNTIFS('Acciones correctivas'!$F$5:$F$200,$A152,'Acciones correctivas'!$I$5:$I$200,"&lt;&gt;Completada",'Acciones correctivas'!$I$5:$I$200,"&lt;&gt;Verificada eficaz",'Acciones correctivas'!$A$5:$A$200,"&lt;&gt;EJEMPLO*"))</f>
      </c>
      <c r="D152" s="28">
        <f>IF($A152="","",COUNTIFS('Acciones correctivas'!$F$5:$F$200,$A152,'Acciones correctivas'!$I$5:$I$200,"&lt;&gt;Completada",'Acciones correctivas'!$I$5:$I$200,"&lt;&gt;Verificada eficaz",'Acciones correctivas'!$A$5:$A$200,"&lt;&gt;EJEMPLO*",'Acciones correctivas'!$H$5:$H$200,"&lt;"&amp;TODAY()))</f>
      </c>
      <c r="E152" s="29">
        <f>IF($A152="","",IFERROR(1/(1/MINIFS('Acciones correctivas'!$H$5:$H$200,'Acciones correctivas'!$F$5:$F$200,$A152,'Acciones correctivas'!$I$5:$I$200,"&lt;&gt;Completada",'Acciones correctivas'!$I$5:$I$200,"&lt;&gt;Verificada eficaz",'Acciones correctivas'!$A$5:$A$200,"&lt;&gt;EJEMPLO*",'Acciones correctivas'!$H$5:$H$200,"&gt;="&amp;TODAY())),"—"))</f>
      </c>
      <c r="F152" s="28">
        <f>IF($A152="","",COUNTIFS('Hallazgos'!$K$5:$K$200,$A152,'Hallazgos'!$M$5:$M$200,"&lt;&gt;Cerrado",'Hallazgos'!$A$5:$A$200,"&lt;&gt;EJEMPLO*"))</f>
      </c>
    </row>
    <row r="153" spans="1:6" x14ac:dyDescent="0.25">
      <c r="A153" s="19"/>
      <c r="B153" s="19"/>
      <c r="C153" s="28">
        <f>IF($A153="","",COUNTIFS('Acciones correctivas'!$F$5:$F$200,$A153,'Acciones correctivas'!$I$5:$I$200,"&lt;&gt;Completada",'Acciones correctivas'!$I$5:$I$200,"&lt;&gt;Verificada eficaz",'Acciones correctivas'!$A$5:$A$200,"&lt;&gt;EJEMPLO*"))</f>
      </c>
      <c r="D153" s="28">
        <f>IF($A153="","",COUNTIFS('Acciones correctivas'!$F$5:$F$200,$A153,'Acciones correctivas'!$I$5:$I$200,"&lt;&gt;Completada",'Acciones correctivas'!$I$5:$I$200,"&lt;&gt;Verificada eficaz",'Acciones correctivas'!$A$5:$A$200,"&lt;&gt;EJEMPLO*",'Acciones correctivas'!$H$5:$H$200,"&lt;"&amp;TODAY()))</f>
      </c>
      <c r="E153" s="29">
        <f>IF($A153="","",IFERROR(1/(1/MINIFS('Acciones correctivas'!$H$5:$H$200,'Acciones correctivas'!$F$5:$F$200,$A153,'Acciones correctivas'!$I$5:$I$200,"&lt;&gt;Completada",'Acciones correctivas'!$I$5:$I$200,"&lt;&gt;Verificada eficaz",'Acciones correctivas'!$A$5:$A$200,"&lt;&gt;EJEMPLO*",'Acciones correctivas'!$H$5:$H$200,"&gt;="&amp;TODAY())),"—"))</f>
      </c>
      <c r="F153" s="28">
        <f>IF($A153="","",COUNTIFS('Hallazgos'!$K$5:$K$200,$A153,'Hallazgos'!$M$5:$M$200,"&lt;&gt;Cerrado",'Hallazgos'!$A$5:$A$200,"&lt;&gt;EJEMPLO*"))</f>
      </c>
    </row>
    <row r="154" spans="1:6" x14ac:dyDescent="0.25">
      <c r="A154" s="19"/>
      <c r="B154" s="19"/>
      <c r="C154" s="28">
        <f>IF($A154="","",COUNTIFS('Acciones correctivas'!$F$5:$F$200,$A154,'Acciones correctivas'!$I$5:$I$200,"&lt;&gt;Completada",'Acciones correctivas'!$I$5:$I$200,"&lt;&gt;Verificada eficaz",'Acciones correctivas'!$A$5:$A$200,"&lt;&gt;EJEMPLO*"))</f>
      </c>
      <c r="D154" s="28">
        <f>IF($A154="","",COUNTIFS('Acciones correctivas'!$F$5:$F$200,$A154,'Acciones correctivas'!$I$5:$I$200,"&lt;&gt;Completada",'Acciones correctivas'!$I$5:$I$200,"&lt;&gt;Verificada eficaz",'Acciones correctivas'!$A$5:$A$200,"&lt;&gt;EJEMPLO*",'Acciones correctivas'!$H$5:$H$200,"&lt;"&amp;TODAY()))</f>
      </c>
      <c r="E154" s="29">
        <f>IF($A154="","",IFERROR(1/(1/MINIFS('Acciones correctivas'!$H$5:$H$200,'Acciones correctivas'!$F$5:$F$200,$A154,'Acciones correctivas'!$I$5:$I$200,"&lt;&gt;Completada",'Acciones correctivas'!$I$5:$I$200,"&lt;&gt;Verificada eficaz",'Acciones correctivas'!$A$5:$A$200,"&lt;&gt;EJEMPLO*",'Acciones correctivas'!$H$5:$H$200,"&gt;="&amp;TODAY())),"—"))</f>
      </c>
      <c r="F154" s="28">
        <f>IF($A154="","",COUNTIFS('Hallazgos'!$K$5:$K$200,$A154,'Hallazgos'!$M$5:$M$200,"&lt;&gt;Cerrado",'Hallazgos'!$A$5:$A$200,"&lt;&gt;EJEMPLO*"))</f>
      </c>
    </row>
    <row r="155" spans="1:6" x14ac:dyDescent="0.25">
      <c r="A155" s="19"/>
      <c r="B155" s="19"/>
      <c r="C155" s="28">
        <f>IF($A155="","",COUNTIFS('Acciones correctivas'!$F$5:$F$200,$A155,'Acciones correctivas'!$I$5:$I$200,"&lt;&gt;Completada",'Acciones correctivas'!$I$5:$I$200,"&lt;&gt;Verificada eficaz",'Acciones correctivas'!$A$5:$A$200,"&lt;&gt;EJEMPLO*"))</f>
      </c>
      <c r="D155" s="28">
        <f>IF($A155="","",COUNTIFS('Acciones correctivas'!$F$5:$F$200,$A155,'Acciones correctivas'!$I$5:$I$200,"&lt;&gt;Completada",'Acciones correctivas'!$I$5:$I$200,"&lt;&gt;Verificada eficaz",'Acciones correctivas'!$A$5:$A$200,"&lt;&gt;EJEMPLO*",'Acciones correctivas'!$H$5:$H$200,"&lt;"&amp;TODAY()))</f>
      </c>
      <c r="E155" s="29">
        <f>IF($A155="","",IFERROR(1/(1/MINIFS('Acciones correctivas'!$H$5:$H$200,'Acciones correctivas'!$F$5:$F$200,$A155,'Acciones correctivas'!$I$5:$I$200,"&lt;&gt;Completada",'Acciones correctivas'!$I$5:$I$200,"&lt;&gt;Verificada eficaz",'Acciones correctivas'!$A$5:$A$200,"&lt;&gt;EJEMPLO*",'Acciones correctivas'!$H$5:$H$200,"&gt;="&amp;TODAY())),"—"))</f>
      </c>
      <c r="F155" s="28">
        <f>IF($A155="","",COUNTIFS('Hallazgos'!$K$5:$K$200,$A155,'Hallazgos'!$M$5:$M$200,"&lt;&gt;Cerrado",'Hallazgos'!$A$5:$A$200,"&lt;&gt;EJEMPLO*"))</f>
      </c>
    </row>
    <row r="156" spans="1:6" x14ac:dyDescent="0.25">
      <c r="A156" s="19"/>
      <c r="B156" s="19"/>
      <c r="C156" s="28">
        <f>IF($A156="","",COUNTIFS('Acciones correctivas'!$F$5:$F$200,$A156,'Acciones correctivas'!$I$5:$I$200,"&lt;&gt;Completada",'Acciones correctivas'!$I$5:$I$200,"&lt;&gt;Verificada eficaz",'Acciones correctivas'!$A$5:$A$200,"&lt;&gt;EJEMPLO*"))</f>
      </c>
      <c r="D156" s="28">
        <f>IF($A156="","",COUNTIFS('Acciones correctivas'!$F$5:$F$200,$A156,'Acciones correctivas'!$I$5:$I$200,"&lt;&gt;Completada",'Acciones correctivas'!$I$5:$I$200,"&lt;&gt;Verificada eficaz",'Acciones correctivas'!$A$5:$A$200,"&lt;&gt;EJEMPLO*",'Acciones correctivas'!$H$5:$H$200,"&lt;"&amp;TODAY()))</f>
      </c>
      <c r="E156" s="29">
        <f>IF($A156="","",IFERROR(1/(1/MINIFS('Acciones correctivas'!$H$5:$H$200,'Acciones correctivas'!$F$5:$F$200,$A156,'Acciones correctivas'!$I$5:$I$200,"&lt;&gt;Completada",'Acciones correctivas'!$I$5:$I$200,"&lt;&gt;Verificada eficaz",'Acciones correctivas'!$A$5:$A$200,"&lt;&gt;EJEMPLO*",'Acciones correctivas'!$H$5:$H$200,"&gt;="&amp;TODAY())),"—"))</f>
      </c>
      <c r="F156" s="28">
        <f>IF($A156="","",COUNTIFS('Hallazgos'!$K$5:$K$200,$A156,'Hallazgos'!$M$5:$M$200,"&lt;&gt;Cerrado",'Hallazgos'!$A$5:$A$200,"&lt;&gt;EJEMPLO*"))</f>
      </c>
    </row>
    <row r="157" spans="1:6" x14ac:dyDescent="0.25">
      <c r="A157" s="19"/>
      <c r="B157" s="19"/>
      <c r="C157" s="28">
        <f>IF($A157="","",COUNTIFS('Acciones correctivas'!$F$5:$F$200,$A157,'Acciones correctivas'!$I$5:$I$200,"&lt;&gt;Completada",'Acciones correctivas'!$I$5:$I$200,"&lt;&gt;Verificada eficaz",'Acciones correctivas'!$A$5:$A$200,"&lt;&gt;EJEMPLO*"))</f>
      </c>
      <c r="D157" s="28">
        <f>IF($A157="","",COUNTIFS('Acciones correctivas'!$F$5:$F$200,$A157,'Acciones correctivas'!$I$5:$I$200,"&lt;&gt;Completada",'Acciones correctivas'!$I$5:$I$200,"&lt;&gt;Verificada eficaz",'Acciones correctivas'!$A$5:$A$200,"&lt;&gt;EJEMPLO*",'Acciones correctivas'!$H$5:$H$200,"&lt;"&amp;TODAY()))</f>
      </c>
      <c r="E157" s="29">
        <f>IF($A157="","",IFERROR(1/(1/MINIFS('Acciones correctivas'!$H$5:$H$200,'Acciones correctivas'!$F$5:$F$200,$A157,'Acciones correctivas'!$I$5:$I$200,"&lt;&gt;Completada",'Acciones correctivas'!$I$5:$I$200,"&lt;&gt;Verificada eficaz",'Acciones correctivas'!$A$5:$A$200,"&lt;&gt;EJEMPLO*",'Acciones correctivas'!$H$5:$H$200,"&gt;="&amp;TODAY())),"—"))</f>
      </c>
      <c r="F157" s="28">
        <f>IF($A157="","",COUNTIFS('Hallazgos'!$K$5:$K$200,$A157,'Hallazgos'!$M$5:$M$200,"&lt;&gt;Cerrado",'Hallazgos'!$A$5:$A$200,"&lt;&gt;EJEMPLO*"))</f>
      </c>
    </row>
    <row r="158" spans="1:6" x14ac:dyDescent="0.25">
      <c r="A158" s="19"/>
      <c r="B158" s="19"/>
      <c r="C158" s="28">
        <f>IF($A158="","",COUNTIFS('Acciones correctivas'!$F$5:$F$200,$A158,'Acciones correctivas'!$I$5:$I$200,"&lt;&gt;Completada",'Acciones correctivas'!$I$5:$I$200,"&lt;&gt;Verificada eficaz",'Acciones correctivas'!$A$5:$A$200,"&lt;&gt;EJEMPLO*"))</f>
      </c>
      <c r="D158" s="28">
        <f>IF($A158="","",COUNTIFS('Acciones correctivas'!$F$5:$F$200,$A158,'Acciones correctivas'!$I$5:$I$200,"&lt;&gt;Completada",'Acciones correctivas'!$I$5:$I$200,"&lt;&gt;Verificada eficaz",'Acciones correctivas'!$A$5:$A$200,"&lt;&gt;EJEMPLO*",'Acciones correctivas'!$H$5:$H$200,"&lt;"&amp;TODAY()))</f>
      </c>
      <c r="E158" s="29">
        <f>IF($A158="","",IFERROR(1/(1/MINIFS('Acciones correctivas'!$H$5:$H$200,'Acciones correctivas'!$F$5:$F$200,$A158,'Acciones correctivas'!$I$5:$I$200,"&lt;&gt;Completada",'Acciones correctivas'!$I$5:$I$200,"&lt;&gt;Verificada eficaz",'Acciones correctivas'!$A$5:$A$200,"&lt;&gt;EJEMPLO*",'Acciones correctivas'!$H$5:$H$200,"&gt;="&amp;TODAY())),"—"))</f>
      </c>
      <c r="F158" s="28">
        <f>IF($A158="","",COUNTIFS('Hallazgos'!$K$5:$K$200,$A158,'Hallazgos'!$M$5:$M$200,"&lt;&gt;Cerrado",'Hallazgos'!$A$5:$A$200,"&lt;&gt;EJEMPLO*"))</f>
      </c>
    </row>
    <row r="159" spans="1:6" x14ac:dyDescent="0.25">
      <c r="A159" s="19"/>
      <c r="B159" s="19"/>
      <c r="C159" s="28">
        <f>IF($A159="","",COUNTIFS('Acciones correctivas'!$F$5:$F$200,$A159,'Acciones correctivas'!$I$5:$I$200,"&lt;&gt;Completada",'Acciones correctivas'!$I$5:$I$200,"&lt;&gt;Verificada eficaz",'Acciones correctivas'!$A$5:$A$200,"&lt;&gt;EJEMPLO*"))</f>
      </c>
      <c r="D159" s="28">
        <f>IF($A159="","",COUNTIFS('Acciones correctivas'!$F$5:$F$200,$A159,'Acciones correctivas'!$I$5:$I$200,"&lt;&gt;Completada",'Acciones correctivas'!$I$5:$I$200,"&lt;&gt;Verificada eficaz",'Acciones correctivas'!$A$5:$A$200,"&lt;&gt;EJEMPLO*",'Acciones correctivas'!$H$5:$H$200,"&lt;"&amp;TODAY()))</f>
      </c>
      <c r="E159" s="29">
        <f>IF($A159="","",IFERROR(1/(1/MINIFS('Acciones correctivas'!$H$5:$H$200,'Acciones correctivas'!$F$5:$F$200,$A159,'Acciones correctivas'!$I$5:$I$200,"&lt;&gt;Completada",'Acciones correctivas'!$I$5:$I$200,"&lt;&gt;Verificada eficaz",'Acciones correctivas'!$A$5:$A$200,"&lt;&gt;EJEMPLO*",'Acciones correctivas'!$H$5:$H$200,"&gt;="&amp;TODAY())),"—"))</f>
      </c>
      <c r="F159" s="28">
        <f>IF($A159="","",COUNTIFS('Hallazgos'!$K$5:$K$200,$A159,'Hallazgos'!$M$5:$M$200,"&lt;&gt;Cerrado",'Hallazgos'!$A$5:$A$200,"&lt;&gt;EJEMPLO*"))</f>
      </c>
    </row>
    <row r="160" spans="1:6" x14ac:dyDescent="0.25">
      <c r="A160" s="19"/>
      <c r="B160" s="19"/>
      <c r="C160" s="28">
        <f>IF($A160="","",COUNTIFS('Acciones correctivas'!$F$5:$F$200,$A160,'Acciones correctivas'!$I$5:$I$200,"&lt;&gt;Completada",'Acciones correctivas'!$I$5:$I$200,"&lt;&gt;Verificada eficaz",'Acciones correctivas'!$A$5:$A$200,"&lt;&gt;EJEMPLO*"))</f>
      </c>
      <c r="D160" s="28">
        <f>IF($A160="","",COUNTIFS('Acciones correctivas'!$F$5:$F$200,$A160,'Acciones correctivas'!$I$5:$I$200,"&lt;&gt;Completada",'Acciones correctivas'!$I$5:$I$200,"&lt;&gt;Verificada eficaz",'Acciones correctivas'!$A$5:$A$200,"&lt;&gt;EJEMPLO*",'Acciones correctivas'!$H$5:$H$200,"&lt;"&amp;TODAY()))</f>
      </c>
      <c r="E160" s="29">
        <f>IF($A160="","",IFERROR(1/(1/MINIFS('Acciones correctivas'!$H$5:$H$200,'Acciones correctivas'!$F$5:$F$200,$A160,'Acciones correctivas'!$I$5:$I$200,"&lt;&gt;Completada",'Acciones correctivas'!$I$5:$I$200,"&lt;&gt;Verificada eficaz",'Acciones correctivas'!$A$5:$A$200,"&lt;&gt;EJEMPLO*",'Acciones correctivas'!$H$5:$H$200,"&gt;="&amp;TODAY())),"—"))</f>
      </c>
      <c r="F160" s="28">
        <f>IF($A160="","",COUNTIFS('Hallazgos'!$K$5:$K$200,$A160,'Hallazgos'!$M$5:$M$200,"&lt;&gt;Cerrado",'Hallazgos'!$A$5:$A$200,"&lt;&gt;EJEMPLO*"))</f>
      </c>
    </row>
    <row r="161" spans="1:6" x14ac:dyDescent="0.25">
      <c r="A161" s="19"/>
      <c r="B161" s="19"/>
      <c r="C161" s="28">
        <f>IF($A161="","",COUNTIFS('Acciones correctivas'!$F$5:$F$200,$A161,'Acciones correctivas'!$I$5:$I$200,"&lt;&gt;Completada",'Acciones correctivas'!$I$5:$I$200,"&lt;&gt;Verificada eficaz",'Acciones correctivas'!$A$5:$A$200,"&lt;&gt;EJEMPLO*"))</f>
      </c>
      <c r="D161" s="28">
        <f>IF($A161="","",COUNTIFS('Acciones correctivas'!$F$5:$F$200,$A161,'Acciones correctivas'!$I$5:$I$200,"&lt;&gt;Completada",'Acciones correctivas'!$I$5:$I$200,"&lt;&gt;Verificada eficaz",'Acciones correctivas'!$A$5:$A$200,"&lt;&gt;EJEMPLO*",'Acciones correctivas'!$H$5:$H$200,"&lt;"&amp;TODAY()))</f>
      </c>
      <c r="E161" s="29">
        <f>IF($A161="","",IFERROR(1/(1/MINIFS('Acciones correctivas'!$H$5:$H$200,'Acciones correctivas'!$F$5:$F$200,$A161,'Acciones correctivas'!$I$5:$I$200,"&lt;&gt;Completada",'Acciones correctivas'!$I$5:$I$200,"&lt;&gt;Verificada eficaz",'Acciones correctivas'!$A$5:$A$200,"&lt;&gt;EJEMPLO*",'Acciones correctivas'!$H$5:$H$200,"&gt;="&amp;TODAY())),"—"))</f>
      </c>
      <c r="F161" s="28">
        <f>IF($A161="","",COUNTIFS('Hallazgos'!$K$5:$K$200,$A161,'Hallazgos'!$M$5:$M$200,"&lt;&gt;Cerrado",'Hallazgos'!$A$5:$A$200,"&lt;&gt;EJEMPLO*"))</f>
      </c>
    </row>
    <row r="162" spans="1:6" x14ac:dyDescent="0.25">
      <c r="A162" s="19"/>
      <c r="B162" s="19"/>
      <c r="C162" s="28">
        <f>IF($A162="","",COUNTIFS('Acciones correctivas'!$F$5:$F$200,$A162,'Acciones correctivas'!$I$5:$I$200,"&lt;&gt;Completada",'Acciones correctivas'!$I$5:$I$200,"&lt;&gt;Verificada eficaz",'Acciones correctivas'!$A$5:$A$200,"&lt;&gt;EJEMPLO*"))</f>
      </c>
      <c r="D162" s="28">
        <f>IF($A162="","",COUNTIFS('Acciones correctivas'!$F$5:$F$200,$A162,'Acciones correctivas'!$I$5:$I$200,"&lt;&gt;Completada",'Acciones correctivas'!$I$5:$I$200,"&lt;&gt;Verificada eficaz",'Acciones correctivas'!$A$5:$A$200,"&lt;&gt;EJEMPLO*",'Acciones correctivas'!$H$5:$H$200,"&lt;"&amp;TODAY()))</f>
      </c>
      <c r="E162" s="29">
        <f>IF($A162="","",IFERROR(1/(1/MINIFS('Acciones correctivas'!$H$5:$H$200,'Acciones correctivas'!$F$5:$F$200,$A162,'Acciones correctivas'!$I$5:$I$200,"&lt;&gt;Completada",'Acciones correctivas'!$I$5:$I$200,"&lt;&gt;Verificada eficaz",'Acciones correctivas'!$A$5:$A$200,"&lt;&gt;EJEMPLO*",'Acciones correctivas'!$H$5:$H$200,"&gt;="&amp;TODAY())),"—"))</f>
      </c>
      <c r="F162" s="28">
        <f>IF($A162="","",COUNTIFS('Hallazgos'!$K$5:$K$200,$A162,'Hallazgos'!$M$5:$M$200,"&lt;&gt;Cerrado",'Hallazgos'!$A$5:$A$200,"&lt;&gt;EJEMPLO*"))</f>
      </c>
    </row>
    <row r="163" spans="1:6" x14ac:dyDescent="0.25">
      <c r="A163" s="19"/>
      <c r="B163" s="19"/>
      <c r="C163" s="28">
        <f>IF($A163="","",COUNTIFS('Acciones correctivas'!$F$5:$F$200,$A163,'Acciones correctivas'!$I$5:$I$200,"&lt;&gt;Completada",'Acciones correctivas'!$I$5:$I$200,"&lt;&gt;Verificada eficaz",'Acciones correctivas'!$A$5:$A$200,"&lt;&gt;EJEMPLO*"))</f>
      </c>
      <c r="D163" s="28">
        <f>IF($A163="","",COUNTIFS('Acciones correctivas'!$F$5:$F$200,$A163,'Acciones correctivas'!$I$5:$I$200,"&lt;&gt;Completada",'Acciones correctivas'!$I$5:$I$200,"&lt;&gt;Verificada eficaz",'Acciones correctivas'!$A$5:$A$200,"&lt;&gt;EJEMPLO*",'Acciones correctivas'!$H$5:$H$200,"&lt;"&amp;TODAY()))</f>
      </c>
      <c r="E163" s="29">
        <f>IF($A163="","",IFERROR(1/(1/MINIFS('Acciones correctivas'!$H$5:$H$200,'Acciones correctivas'!$F$5:$F$200,$A163,'Acciones correctivas'!$I$5:$I$200,"&lt;&gt;Completada",'Acciones correctivas'!$I$5:$I$200,"&lt;&gt;Verificada eficaz",'Acciones correctivas'!$A$5:$A$200,"&lt;&gt;EJEMPLO*",'Acciones correctivas'!$H$5:$H$200,"&gt;="&amp;TODAY())),"—"))</f>
      </c>
      <c r="F163" s="28">
        <f>IF($A163="","",COUNTIFS('Hallazgos'!$K$5:$K$200,$A163,'Hallazgos'!$M$5:$M$200,"&lt;&gt;Cerrado",'Hallazgos'!$A$5:$A$200,"&lt;&gt;EJEMPLO*"))</f>
      </c>
    </row>
    <row r="164" spans="1:6" x14ac:dyDescent="0.25">
      <c r="A164" s="19"/>
      <c r="B164" s="19"/>
      <c r="C164" s="28">
        <f>IF($A164="","",COUNTIFS('Acciones correctivas'!$F$5:$F$200,$A164,'Acciones correctivas'!$I$5:$I$200,"&lt;&gt;Completada",'Acciones correctivas'!$I$5:$I$200,"&lt;&gt;Verificada eficaz",'Acciones correctivas'!$A$5:$A$200,"&lt;&gt;EJEMPLO*"))</f>
      </c>
      <c r="D164" s="28">
        <f>IF($A164="","",COUNTIFS('Acciones correctivas'!$F$5:$F$200,$A164,'Acciones correctivas'!$I$5:$I$200,"&lt;&gt;Completada",'Acciones correctivas'!$I$5:$I$200,"&lt;&gt;Verificada eficaz",'Acciones correctivas'!$A$5:$A$200,"&lt;&gt;EJEMPLO*",'Acciones correctivas'!$H$5:$H$200,"&lt;"&amp;TODAY()))</f>
      </c>
      <c r="E164" s="29">
        <f>IF($A164="","",IFERROR(1/(1/MINIFS('Acciones correctivas'!$H$5:$H$200,'Acciones correctivas'!$F$5:$F$200,$A164,'Acciones correctivas'!$I$5:$I$200,"&lt;&gt;Completada",'Acciones correctivas'!$I$5:$I$200,"&lt;&gt;Verificada eficaz",'Acciones correctivas'!$A$5:$A$200,"&lt;&gt;EJEMPLO*",'Acciones correctivas'!$H$5:$H$200,"&gt;="&amp;TODAY())),"—"))</f>
      </c>
      <c r="F164" s="28">
        <f>IF($A164="","",COUNTIFS('Hallazgos'!$K$5:$K$200,$A164,'Hallazgos'!$M$5:$M$200,"&lt;&gt;Cerrado",'Hallazgos'!$A$5:$A$200,"&lt;&gt;EJEMPLO*"))</f>
      </c>
    </row>
    <row r="165" spans="1:6" x14ac:dyDescent="0.25">
      <c r="A165" s="19"/>
      <c r="B165" s="19"/>
      <c r="C165" s="28">
        <f>IF($A165="","",COUNTIFS('Acciones correctivas'!$F$5:$F$200,$A165,'Acciones correctivas'!$I$5:$I$200,"&lt;&gt;Completada",'Acciones correctivas'!$I$5:$I$200,"&lt;&gt;Verificada eficaz",'Acciones correctivas'!$A$5:$A$200,"&lt;&gt;EJEMPLO*"))</f>
      </c>
      <c r="D165" s="28">
        <f>IF($A165="","",COUNTIFS('Acciones correctivas'!$F$5:$F$200,$A165,'Acciones correctivas'!$I$5:$I$200,"&lt;&gt;Completada",'Acciones correctivas'!$I$5:$I$200,"&lt;&gt;Verificada eficaz",'Acciones correctivas'!$A$5:$A$200,"&lt;&gt;EJEMPLO*",'Acciones correctivas'!$H$5:$H$200,"&lt;"&amp;TODAY()))</f>
      </c>
      <c r="E165" s="29">
        <f>IF($A165="","",IFERROR(1/(1/MINIFS('Acciones correctivas'!$H$5:$H$200,'Acciones correctivas'!$F$5:$F$200,$A165,'Acciones correctivas'!$I$5:$I$200,"&lt;&gt;Completada",'Acciones correctivas'!$I$5:$I$200,"&lt;&gt;Verificada eficaz",'Acciones correctivas'!$A$5:$A$200,"&lt;&gt;EJEMPLO*",'Acciones correctivas'!$H$5:$H$200,"&gt;="&amp;TODAY())),"—"))</f>
      </c>
      <c r="F165" s="28">
        <f>IF($A165="","",COUNTIFS('Hallazgos'!$K$5:$K$200,$A165,'Hallazgos'!$M$5:$M$200,"&lt;&gt;Cerrado",'Hallazgos'!$A$5:$A$200,"&lt;&gt;EJEMPLO*"))</f>
      </c>
    </row>
    <row r="166" spans="1:6" x14ac:dyDescent="0.25">
      <c r="A166" s="19"/>
      <c r="B166" s="19"/>
      <c r="C166" s="28">
        <f>IF($A166="","",COUNTIFS('Acciones correctivas'!$F$5:$F$200,$A166,'Acciones correctivas'!$I$5:$I$200,"&lt;&gt;Completada",'Acciones correctivas'!$I$5:$I$200,"&lt;&gt;Verificada eficaz",'Acciones correctivas'!$A$5:$A$200,"&lt;&gt;EJEMPLO*"))</f>
      </c>
      <c r="D166" s="28">
        <f>IF($A166="","",COUNTIFS('Acciones correctivas'!$F$5:$F$200,$A166,'Acciones correctivas'!$I$5:$I$200,"&lt;&gt;Completada",'Acciones correctivas'!$I$5:$I$200,"&lt;&gt;Verificada eficaz",'Acciones correctivas'!$A$5:$A$200,"&lt;&gt;EJEMPLO*",'Acciones correctivas'!$H$5:$H$200,"&lt;"&amp;TODAY()))</f>
      </c>
      <c r="E166" s="29">
        <f>IF($A166="","",IFERROR(1/(1/MINIFS('Acciones correctivas'!$H$5:$H$200,'Acciones correctivas'!$F$5:$F$200,$A166,'Acciones correctivas'!$I$5:$I$200,"&lt;&gt;Completada",'Acciones correctivas'!$I$5:$I$200,"&lt;&gt;Verificada eficaz",'Acciones correctivas'!$A$5:$A$200,"&lt;&gt;EJEMPLO*",'Acciones correctivas'!$H$5:$H$200,"&gt;="&amp;TODAY())),"—"))</f>
      </c>
      <c r="F166" s="28">
        <f>IF($A166="","",COUNTIFS('Hallazgos'!$K$5:$K$200,$A166,'Hallazgos'!$M$5:$M$200,"&lt;&gt;Cerrado",'Hallazgos'!$A$5:$A$200,"&lt;&gt;EJEMPLO*"))</f>
      </c>
    </row>
    <row r="167" spans="1:6" x14ac:dyDescent="0.25">
      <c r="A167" s="19"/>
      <c r="B167" s="19"/>
      <c r="C167" s="28">
        <f>IF($A167="","",COUNTIFS('Acciones correctivas'!$F$5:$F$200,$A167,'Acciones correctivas'!$I$5:$I$200,"&lt;&gt;Completada",'Acciones correctivas'!$I$5:$I$200,"&lt;&gt;Verificada eficaz",'Acciones correctivas'!$A$5:$A$200,"&lt;&gt;EJEMPLO*"))</f>
      </c>
      <c r="D167" s="28">
        <f>IF($A167="","",COUNTIFS('Acciones correctivas'!$F$5:$F$200,$A167,'Acciones correctivas'!$I$5:$I$200,"&lt;&gt;Completada",'Acciones correctivas'!$I$5:$I$200,"&lt;&gt;Verificada eficaz",'Acciones correctivas'!$A$5:$A$200,"&lt;&gt;EJEMPLO*",'Acciones correctivas'!$H$5:$H$200,"&lt;"&amp;TODAY()))</f>
      </c>
      <c r="E167" s="29">
        <f>IF($A167="","",IFERROR(1/(1/MINIFS('Acciones correctivas'!$H$5:$H$200,'Acciones correctivas'!$F$5:$F$200,$A167,'Acciones correctivas'!$I$5:$I$200,"&lt;&gt;Completada",'Acciones correctivas'!$I$5:$I$200,"&lt;&gt;Verificada eficaz",'Acciones correctivas'!$A$5:$A$200,"&lt;&gt;EJEMPLO*",'Acciones correctivas'!$H$5:$H$200,"&gt;="&amp;TODAY())),"—"))</f>
      </c>
      <c r="F167" s="28">
        <f>IF($A167="","",COUNTIFS('Hallazgos'!$K$5:$K$200,$A167,'Hallazgos'!$M$5:$M$200,"&lt;&gt;Cerrado",'Hallazgos'!$A$5:$A$200,"&lt;&gt;EJEMPLO*"))</f>
      </c>
    </row>
    <row r="168" spans="1:6" x14ac:dyDescent="0.25">
      <c r="A168" s="19"/>
      <c r="B168" s="19"/>
      <c r="C168" s="28">
        <f>IF($A168="","",COUNTIFS('Acciones correctivas'!$F$5:$F$200,$A168,'Acciones correctivas'!$I$5:$I$200,"&lt;&gt;Completada",'Acciones correctivas'!$I$5:$I$200,"&lt;&gt;Verificada eficaz",'Acciones correctivas'!$A$5:$A$200,"&lt;&gt;EJEMPLO*"))</f>
      </c>
      <c r="D168" s="28">
        <f>IF($A168="","",COUNTIFS('Acciones correctivas'!$F$5:$F$200,$A168,'Acciones correctivas'!$I$5:$I$200,"&lt;&gt;Completada",'Acciones correctivas'!$I$5:$I$200,"&lt;&gt;Verificada eficaz",'Acciones correctivas'!$A$5:$A$200,"&lt;&gt;EJEMPLO*",'Acciones correctivas'!$H$5:$H$200,"&lt;"&amp;TODAY()))</f>
      </c>
      <c r="E168" s="29">
        <f>IF($A168="","",IFERROR(1/(1/MINIFS('Acciones correctivas'!$H$5:$H$200,'Acciones correctivas'!$F$5:$F$200,$A168,'Acciones correctivas'!$I$5:$I$200,"&lt;&gt;Completada",'Acciones correctivas'!$I$5:$I$200,"&lt;&gt;Verificada eficaz",'Acciones correctivas'!$A$5:$A$200,"&lt;&gt;EJEMPLO*",'Acciones correctivas'!$H$5:$H$200,"&gt;="&amp;TODAY())),"—"))</f>
      </c>
      <c r="F168" s="28">
        <f>IF($A168="","",COUNTIFS('Hallazgos'!$K$5:$K$200,$A168,'Hallazgos'!$M$5:$M$200,"&lt;&gt;Cerrado",'Hallazgos'!$A$5:$A$200,"&lt;&gt;EJEMPLO*"))</f>
      </c>
    </row>
    <row r="169" spans="1:6" x14ac:dyDescent="0.25">
      <c r="A169" s="19"/>
      <c r="B169" s="19"/>
      <c r="C169" s="28">
        <f>IF($A169="","",COUNTIFS('Acciones correctivas'!$F$5:$F$200,$A169,'Acciones correctivas'!$I$5:$I$200,"&lt;&gt;Completada",'Acciones correctivas'!$I$5:$I$200,"&lt;&gt;Verificada eficaz",'Acciones correctivas'!$A$5:$A$200,"&lt;&gt;EJEMPLO*"))</f>
      </c>
      <c r="D169" s="28">
        <f>IF($A169="","",COUNTIFS('Acciones correctivas'!$F$5:$F$200,$A169,'Acciones correctivas'!$I$5:$I$200,"&lt;&gt;Completada",'Acciones correctivas'!$I$5:$I$200,"&lt;&gt;Verificada eficaz",'Acciones correctivas'!$A$5:$A$200,"&lt;&gt;EJEMPLO*",'Acciones correctivas'!$H$5:$H$200,"&lt;"&amp;TODAY()))</f>
      </c>
      <c r="E169" s="29">
        <f>IF($A169="","",IFERROR(1/(1/MINIFS('Acciones correctivas'!$H$5:$H$200,'Acciones correctivas'!$F$5:$F$200,$A169,'Acciones correctivas'!$I$5:$I$200,"&lt;&gt;Completada",'Acciones correctivas'!$I$5:$I$200,"&lt;&gt;Verificada eficaz",'Acciones correctivas'!$A$5:$A$200,"&lt;&gt;EJEMPLO*",'Acciones correctivas'!$H$5:$H$200,"&gt;="&amp;TODAY())),"—"))</f>
      </c>
      <c r="F169" s="28">
        <f>IF($A169="","",COUNTIFS('Hallazgos'!$K$5:$K$200,$A169,'Hallazgos'!$M$5:$M$200,"&lt;&gt;Cerrado",'Hallazgos'!$A$5:$A$200,"&lt;&gt;EJEMPLO*"))</f>
      </c>
    </row>
    <row r="170" spans="1:6" x14ac:dyDescent="0.25">
      <c r="A170" s="19"/>
      <c r="B170" s="19"/>
      <c r="C170" s="28">
        <f>IF($A170="","",COUNTIFS('Acciones correctivas'!$F$5:$F$200,$A170,'Acciones correctivas'!$I$5:$I$200,"&lt;&gt;Completada",'Acciones correctivas'!$I$5:$I$200,"&lt;&gt;Verificada eficaz",'Acciones correctivas'!$A$5:$A$200,"&lt;&gt;EJEMPLO*"))</f>
      </c>
      <c r="D170" s="28">
        <f>IF($A170="","",COUNTIFS('Acciones correctivas'!$F$5:$F$200,$A170,'Acciones correctivas'!$I$5:$I$200,"&lt;&gt;Completada",'Acciones correctivas'!$I$5:$I$200,"&lt;&gt;Verificada eficaz",'Acciones correctivas'!$A$5:$A$200,"&lt;&gt;EJEMPLO*",'Acciones correctivas'!$H$5:$H$200,"&lt;"&amp;TODAY()))</f>
      </c>
      <c r="E170" s="29">
        <f>IF($A170="","",IFERROR(1/(1/MINIFS('Acciones correctivas'!$H$5:$H$200,'Acciones correctivas'!$F$5:$F$200,$A170,'Acciones correctivas'!$I$5:$I$200,"&lt;&gt;Completada",'Acciones correctivas'!$I$5:$I$200,"&lt;&gt;Verificada eficaz",'Acciones correctivas'!$A$5:$A$200,"&lt;&gt;EJEMPLO*",'Acciones correctivas'!$H$5:$H$200,"&gt;="&amp;TODAY())),"—"))</f>
      </c>
      <c r="F170" s="28">
        <f>IF($A170="","",COUNTIFS('Hallazgos'!$K$5:$K$200,$A170,'Hallazgos'!$M$5:$M$200,"&lt;&gt;Cerrado",'Hallazgos'!$A$5:$A$200,"&lt;&gt;EJEMPLO*"))</f>
      </c>
    </row>
    <row r="171" spans="1:6" x14ac:dyDescent="0.25">
      <c r="A171" s="19"/>
      <c r="B171" s="19"/>
      <c r="C171" s="28">
        <f>IF($A171="","",COUNTIFS('Acciones correctivas'!$F$5:$F$200,$A171,'Acciones correctivas'!$I$5:$I$200,"&lt;&gt;Completada",'Acciones correctivas'!$I$5:$I$200,"&lt;&gt;Verificada eficaz",'Acciones correctivas'!$A$5:$A$200,"&lt;&gt;EJEMPLO*"))</f>
      </c>
      <c r="D171" s="28">
        <f>IF($A171="","",COUNTIFS('Acciones correctivas'!$F$5:$F$200,$A171,'Acciones correctivas'!$I$5:$I$200,"&lt;&gt;Completada",'Acciones correctivas'!$I$5:$I$200,"&lt;&gt;Verificada eficaz",'Acciones correctivas'!$A$5:$A$200,"&lt;&gt;EJEMPLO*",'Acciones correctivas'!$H$5:$H$200,"&lt;"&amp;TODAY()))</f>
      </c>
      <c r="E171" s="29">
        <f>IF($A171="","",IFERROR(1/(1/MINIFS('Acciones correctivas'!$H$5:$H$200,'Acciones correctivas'!$F$5:$F$200,$A171,'Acciones correctivas'!$I$5:$I$200,"&lt;&gt;Completada",'Acciones correctivas'!$I$5:$I$200,"&lt;&gt;Verificada eficaz",'Acciones correctivas'!$A$5:$A$200,"&lt;&gt;EJEMPLO*",'Acciones correctivas'!$H$5:$H$200,"&gt;="&amp;TODAY())),"—"))</f>
      </c>
      <c r="F171" s="28">
        <f>IF($A171="","",COUNTIFS('Hallazgos'!$K$5:$K$200,$A171,'Hallazgos'!$M$5:$M$200,"&lt;&gt;Cerrado",'Hallazgos'!$A$5:$A$200,"&lt;&gt;EJEMPLO*"))</f>
      </c>
    </row>
    <row r="172" spans="1:6" x14ac:dyDescent="0.25">
      <c r="A172" s="19"/>
      <c r="B172" s="19"/>
      <c r="C172" s="28">
        <f>IF($A172="","",COUNTIFS('Acciones correctivas'!$F$5:$F$200,$A172,'Acciones correctivas'!$I$5:$I$200,"&lt;&gt;Completada",'Acciones correctivas'!$I$5:$I$200,"&lt;&gt;Verificada eficaz",'Acciones correctivas'!$A$5:$A$200,"&lt;&gt;EJEMPLO*"))</f>
      </c>
      <c r="D172" s="28">
        <f>IF($A172="","",COUNTIFS('Acciones correctivas'!$F$5:$F$200,$A172,'Acciones correctivas'!$I$5:$I$200,"&lt;&gt;Completada",'Acciones correctivas'!$I$5:$I$200,"&lt;&gt;Verificada eficaz",'Acciones correctivas'!$A$5:$A$200,"&lt;&gt;EJEMPLO*",'Acciones correctivas'!$H$5:$H$200,"&lt;"&amp;TODAY()))</f>
      </c>
      <c r="E172" s="29">
        <f>IF($A172="","",IFERROR(1/(1/MINIFS('Acciones correctivas'!$H$5:$H$200,'Acciones correctivas'!$F$5:$F$200,$A172,'Acciones correctivas'!$I$5:$I$200,"&lt;&gt;Completada",'Acciones correctivas'!$I$5:$I$200,"&lt;&gt;Verificada eficaz",'Acciones correctivas'!$A$5:$A$200,"&lt;&gt;EJEMPLO*",'Acciones correctivas'!$H$5:$H$200,"&gt;="&amp;TODAY())),"—"))</f>
      </c>
      <c r="F172" s="28">
        <f>IF($A172="","",COUNTIFS('Hallazgos'!$K$5:$K$200,$A172,'Hallazgos'!$M$5:$M$200,"&lt;&gt;Cerrado",'Hallazgos'!$A$5:$A$200,"&lt;&gt;EJEMPLO*"))</f>
      </c>
    </row>
    <row r="173" spans="1:6" x14ac:dyDescent="0.25">
      <c r="A173" s="19"/>
      <c r="B173" s="19"/>
      <c r="C173" s="28">
        <f>IF($A173="","",COUNTIFS('Acciones correctivas'!$F$5:$F$200,$A173,'Acciones correctivas'!$I$5:$I$200,"&lt;&gt;Completada",'Acciones correctivas'!$I$5:$I$200,"&lt;&gt;Verificada eficaz",'Acciones correctivas'!$A$5:$A$200,"&lt;&gt;EJEMPLO*"))</f>
      </c>
      <c r="D173" s="28">
        <f>IF($A173="","",COUNTIFS('Acciones correctivas'!$F$5:$F$200,$A173,'Acciones correctivas'!$I$5:$I$200,"&lt;&gt;Completada",'Acciones correctivas'!$I$5:$I$200,"&lt;&gt;Verificada eficaz",'Acciones correctivas'!$A$5:$A$200,"&lt;&gt;EJEMPLO*",'Acciones correctivas'!$H$5:$H$200,"&lt;"&amp;TODAY()))</f>
      </c>
      <c r="E173" s="29">
        <f>IF($A173="","",IFERROR(1/(1/MINIFS('Acciones correctivas'!$H$5:$H$200,'Acciones correctivas'!$F$5:$F$200,$A173,'Acciones correctivas'!$I$5:$I$200,"&lt;&gt;Completada",'Acciones correctivas'!$I$5:$I$200,"&lt;&gt;Verificada eficaz",'Acciones correctivas'!$A$5:$A$200,"&lt;&gt;EJEMPLO*",'Acciones correctivas'!$H$5:$H$200,"&gt;="&amp;TODAY())),"—"))</f>
      </c>
      <c r="F173" s="28">
        <f>IF($A173="","",COUNTIFS('Hallazgos'!$K$5:$K$200,$A173,'Hallazgos'!$M$5:$M$200,"&lt;&gt;Cerrado",'Hallazgos'!$A$5:$A$200,"&lt;&gt;EJEMPLO*"))</f>
      </c>
    </row>
    <row r="174" spans="1:6" x14ac:dyDescent="0.25">
      <c r="A174" s="19"/>
      <c r="B174" s="19"/>
      <c r="C174" s="28">
        <f>IF($A174="","",COUNTIFS('Acciones correctivas'!$F$5:$F$200,$A174,'Acciones correctivas'!$I$5:$I$200,"&lt;&gt;Completada",'Acciones correctivas'!$I$5:$I$200,"&lt;&gt;Verificada eficaz",'Acciones correctivas'!$A$5:$A$200,"&lt;&gt;EJEMPLO*"))</f>
      </c>
      <c r="D174" s="28">
        <f>IF($A174="","",COUNTIFS('Acciones correctivas'!$F$5:$F$200,$A174,'Acciones correctivas'!$I$5:$I$200,"&lt;&gt;Completada",'Acciones correctivas'!$I$5:$I$200,"&lt;&gt;Verificada eficaz",'Acciones correctivas'!$A$5:$A$200,"&lt;&gt;EJEMPLO*",'Acciones correctivas'!$H$5:$H$200,"&lt;"&amp;TODAY()))</f>
      </c>
      <c r="E174" s="29">
        <f>IF($A174="","",IFERROR(1/(1/MINIFS('Acciones correctivas'!$H$5:$H$200,'Acciones correctivas'!$F$5:$F$200,$A174,'Acciones correctivas'!$I$5:$I$200,"&lt;&gt;Completada",'Acciones correctivas'!$I$5:$I$200,"&lt;&gt;Verificada eficaz",'Acciones correctivas'!$A$5:$A$200,"&lt;&gt;EJEMPLO*",'Acciones correctivas'!$H$5:$H$200,"&gt;="&amp;TODAY())),"—"))</f>
      </c>
      <c r="F174" s="28">
        <f>IF($A174="","",COUNTIFS('Hallazgos'!$K$5:$K$200,$A174,'Hallazgos'!$M$5:$M$200,"&lt;&gt;Cerrado",'Hallazgos'!$A$5:$A$200,"&lt;&gt;EJEMPLO*"))</f>
      </c>
    </row>
    <row r="175" spans="1:6" x14ac:dyDescent="0.25">
      <c r="A175" s="19"/>
      <c r="B175" s="19"/>
      <c r="C175" s="28">
        <f>IF($A175="","",COUNTIFS('Acciones correctivas'!$F$5:$F$200,$A175,'Acciones correctivas'!$I$5:$I$200,"&lt;&gt;Completada",'Acciones correctivas'!$I$5:$I$200,"&lt;&gt;Verificada eficaz",'Acciones correctivas'!$A$5:$A$200,"&lt;&gt;EJEMPLO*"))</f>
      </c>
      <c r="D175" s="28">
        <f>IF($A175="","",COUNTIFS('Acciones correctivas'!$F$5:$F$200,$A175,'Acciones correctivas'!$I$5:$I$200,"&lt;&gt;Completada",'Acciones correctivas'!$I$5:$I$200,"&lt;&gt;Verificada eficaz",'Acciones correctivas'!$A$5:$A$200,"&lt;&gt;EJEMPLO*",'Acciones correctivas'!$H$5:$H$200,"&lt;"&amp;TODAY()))</f>
      </c>
      <c r="E175" s="29">
        <f>IF($A175="","",IFERROR(1/(1/MINIFS('Acciones correctivas'!$H$5:$H$200,'Acciones correctivas'!$F$5:$F$200,$A175,'Acciones correctivas'!$I$5:$I$200,"&lt;&gt;Completada",'Acciones correctivas'!$I$5:$I$200,"&lt;&gt;Verificada eficaz",'Acciones correctivas'!$A$5:$A$200,"&lt;&gt;EJEMPLO*",'Acciones correctivas'!$H$5:$H$200,"&gt;="&amp;TODAY())),"—"))</f>
      </c>
      <c r="F175" s="28">
        <f>IF($A175="","",COUNTIFS('Hallazgos'!$K$5:$K$200,$A175,'Hallazgos'!$M$5:$M$200,"&lt;&gt;Cerrado",'Hallazgos'!$A$5:$A$200,"&lt;&gt;EJEMPLO*"))</f>
      </c>
    </row>
    <row r="176" spans="1:6" x14ac:dyDescent="0.25">
      <c r="A176" s="19"/>
      <c r="B176" s="19"/>
      <c r="C176" s="28">
        <f>IF($A176="","",COUNTIFS('Acciones correctivas'!$F$5:$F$200,$A176,'Acciones correctivas'!$I$5:$I$200,"&lt;&gt;Completada",'Acciones correctivas'!$I$5:$I$200,"&lt;&gt;Verificada eficaz",'Acciones correctivas'!$A$5:$A$200,"&lt;&gt;EJEMPLO*"))</f>
      </c>
      <c r="D176" s="28">
        <f>IF($A176="","",COUNTIFS('Acciones correctivas'!$F$5:$F$200,$A176,'Acciones correctivas'!$I$5:$I$200,"&lt;&gt;Completada",'Acciones correctivas'!$I$5:$I$200,"&lt;&gt;Verificada eficaz",'Acciones correctivas'!$A$5:$A$200,"&lt;&gt;EJEMPLO*",'Acciones correctivas'!$H$5:$H$200,"&lt;"&amp;TODAY()))</f>
      </c>
      <c r="E176" s="29">
        <f>IF($A176="","",IFERROR(1/(1/MINIFS('Acciones correctivas'!$H$5:$H$200,'Acciones correctivas'!$F$5:$F$200,$A176,'Acciones correctivas'!$I$5:$I$200,"&lt;&gt;Completada",'Acciones correctivas'!$I$5:$I$200,"&lt;&gt;Verificada eficaz",'Acciones correctivas'!$A$5:$A$200,"&lt;&gt;EJEMPLO*",'Acciones correctivas'!$H$5:$H$200,"&gt;="&amp;TODAY())),"—"))</f>
      </c>
      <c r="F176" s="28">
        <f>IF($A176="","",COUNTIFS('Hallazgos'!$K$5:$K$200,$A176,'Hallazgos'!$M$5:$M$200,"&lt;&gt;Cerrado",'Hallazgos'!$A$5:$A$200,"&lt;&gt;EJEMPLO*"))</f>
      </c>
    </row>
    <row r="177" spans="1:6" x14ac:dyDescent="0.25">
      <c r="A177" s="19"/>
      <c r="B177" s="19"/>
      <c r="C177" s="28">
        <f>IF($A177="","",COUNTIFS('Acciones correctivas'!$F$5:$F$200,$A177,'Acciones correctivas'!$I$5:$I$200,"&lt;&gt;Completada",'Acciones correctivas'!$I$5:$I$200,"&lt;&gt;Verificada eficaz",'Acciones correctivas'!$A$5:$A$200,"&lt;&gt;EJEMPLO*"))</f>
      </c>
      <c r="D177" s="28">
        <f>IF($A177="","",COUNTIFS('Acciones correctivas'!$F$5:$F$200,$A177,'Acciones correctivas'!$I$5:$I$200,"&lt;&gt;Completada",'Acciones correctivas'!$I$5:$I$200,"&lt;&gt;Verificada eficaz",'Acciones correctivas'!$A$5:$A$200,"&lt;&gt;EJEMPLO*",'Acciones correctivas'!$H$5:$H$200,"&lt;"&amp;TODAY()))</f>
      </c>
      <c r="E177" s="29">
        <f>IF($A177="","",IFERROR(1/(1/MINIFS('Acciones correctivas'!$H$5:$H$200,'Acciones correctivas'!$F$5:$F$200,$A177,'Acciones correctivas'!$I$5:$I$200,"&lt;&gt;Completada",'Acciones correctivas'!$I$5:$I$200,"&lt;&gt;Verificada eficaz",'Acciones correctivas'!$A$5:$A$200,"&lt;&gt;EJEMPLO*",'Acciones correctivas'!$H$5:$H$200,"&gt;="&amp;TODAY())),"—"))</f>
      </c>
      <c r="F177" s="28">
        <f>IF($A177="","",COUNTIFS('Hallazgos'!$K$5:$K$200,$A177,'Hallazgos'!$M$5:$M$200,"&lt;&gt;Cerrado",'Hallazgos'!$A$5:$A$200,"&lt;&gt;EJEMPLO*"))</f>
      </c>
    </row>
    <row r="178" spans="1:6" x14ac:dyDescent="0.25">
      <c r="A178" s="19"/>
      <c r="B178" s="19"/>
      <c r="C178" s="28">
        <f>IF($A178="","",COUNTIFS('Acciones correctivas'!$F$5:$F$200,$A178,'Acciones correctivas'!$I$5:$I$200,"&lt;&gt;Completada",'Acciones correctivas'!$I$5:$I$200,"&lt;&gt;Verificada eficaz",'Acciones correctivas'!$A$5:$A$200,"&lt;&gt;EJEMPLO*"))</f>
      </c>
      <c r="D178" s="28">
        <f>IF($A178="","",COUNTIFS('Acciones correctivas'!$F$5:$F$200,$A178,'Acciones correctivas'!$I$5:$I$200,"&lt;&gt;Completada",'Acciones correctivas'!$I$5:$I$200,"&lt;&gt;Verificada eficaz",'Acciones correctivas'!$A$5:$A$200,"&lt;&gt;EJEMPLO*",'Acciones correctivas'!$H$5:$H$200,"&lt;"&amp;TODAY()))</f>
      </c>
      <c r="E178" s="29">
        <f>IF($A178="","",IFERROR(1/(1/MINIFS('Acciones correctivas'!$H$5:$H$200,'Acciones correctivas'!$F$5:$F$200,$A178,'Acciones correctivas'!$I$5:$I$200,"&lt;&gt;Completada",'Acciones correctivas'!$I$5:$I$200,"&lt;&gt;Verificada eficaz",'Acciones correctivas'!$A$5:$A$200,"&lt;&gt;EJEMPLO*",'Acciones correctivas'!$H$5:$H$200,"&gt;="&amp;TODAY())),"—"))</f>
      </c>
      <c r="F178" s="28">
        <f>IF($A178="","",COUNTIFS('Hallazgos'!$K$5:$K$200,$A178,'Hallazgos'!$M$5:$M$200,"&lt;&gt;Cerrado",'Hallazgos'!$A$5:$A$200,"&lt;&gt;EJEMPLO*"))</f>
      </c>
    </row>
    <row r="179" spans="1:6" x14ac:dyDescent="0.25">
      <c r="A179" s="19"/>
      <c r="B179" s="19"/>
      <c r="C179" s="28">
        <f>IF($A179="","",COUNTIFS('Acciones correctivas'!$F$5:$F$200,$A179,'Acciones correctivas'!$I$5:$I$200,"&lt;&gt;Completada",'Acciones correctivas'!$I$5:$I$200,"&lt;&gt;Verificada eficaz",'Acciones correctivas'!$A$5:$A$200,"&lt;&gt;EJEMPLO*"))</f>
      </c>
      <c r="D179" s="28">
        <f>IF($A179="","",COUNTIFS('Acciones correctivas'!$F$5:$F$200,$A179,'Acciones correctivas'!$I$5:$I$200,"&lt;&gt;Completada",'Acciones correctivas'!$I$5:$I$200,"&lt;&gt;Verificada eficaz",'Acciones correctivas'!$A$5:$A$200,"&lt;&gt;EJEMPLO*",'Acciones correctivas'!$H$5:$H$200,"&lt;"&amp;TODAY()))</f>
      </c>
      <c r="E179" s="29">
        <f>IF($A179="","",IFERROR(1/(1/MINIFS('Acciones correctivas'!$H$5:$H$200,'Acciones correctivas'!$F$5:$F$200,$A179,'Acciones correctivas'!$I$5:$I$200,"&lt;&gt;Completada",'Acciones correctivas'!$I$5:$I$200,"&lt;&gt;Verificada eficaz",'Acciones correctivas'!$A$5:$A$200,"&lt;&gt;EJEMPLO*",'Acciones correctivas'!$H$5:$H$200,"&gt;="&amp;TODAY())),"—"))</f>
      </c>
      <c r="F179" s="28">
        <f>IF($A179="","",COUNTIFS('Hallazgos'!$K$5:$K$200,$A179,'Hallazgos'!$M$5:$M$200,"&lt;&gt;Cerrado",'Hallazgos'!$A$5:$A$200,"&lt;&gt;EJEMPLO*"))</f>
      </c>
    </row>
    <row r="180" spans="1:6" x14ac:dyDescent="0.25">
      <c r="A180" s="19"/>
      <c r="B180" s="19"/>
      <c r="C180" s="28">
        <f>IF($A180="","",COUNTIFS('Acciones correctivas'!$F$5:$F$200,$A180,'Acciones correctivas'!$I$5:$I$200,"&lt;&gt;Completada",'Acciones correctivas'!$I$5:$I$200,"&lt;&gt;Verificada eficaz",'Acciones correctivas'!$A$5:$A$200,"&lt;&gt;EJEMPLO*"))</f>
      </c>
      <c r="D180" s="28">
        <f>IF($A180="","",COUNTIFS('Acciones correctivas'!$F$5:$F$200,$A180,'Acciones correctivas'!$I$5:$I$200,"&lt;&gt;Completada",'Acciones correctivas'!$I$5:$I$200,"&lt;&gt;Verificada eficaz",'Acciones correctivas'!$A$5:$A$200,"&lt;&gt;EJEMPLO*",'Acciones correctivas'!$H$5:$H$200,"&lt;"&amp;TODAY()))</f>
      </c>
      <c r="E180" s="29">
        <f>IF($A180="","",IFERROR(1/(1/MINIFS('Acciones correctivas'!$H$5:$H$200,'Acciones correctivas'!$F$5:$F$200,$A180,'Acciones correctivas'!$I$5:$I$200,"&lt;&gt;Completada",'Acciones correctivas'!$I$5:$I$200,"&lt;&gt;Verificada eficaz",'Acciones correctivas'!$A$5:$A$200,"&lt;&gt;EJEMPLO*",'Acciones correctivas'!$H$5:$H$200,"&gt;="&amp;TODAY())),"—"))</f>
      </c>
      <c r="F180" s="28">
        <f>IF($A180="","",COUNTIFS('Hallazgos'!$K$5:$K$200,$A180,'Hallazgos'!$M$5:$M$200,"&lt;&gt;Cerrado",'Hallazgos'!$A$5:$A$200,"&lt;&gt;EJEMPLO*"))</f>
      </c>
    </row>
    <row r="181" spans="1:6" x14ac:dyDescent="0.25">
      <c r="A181" s="19"/>
      <c r="B181" s="19"/>
      <c r="C181" s="28">
        <f>IF($A181="","",COUNTIFS('Acciones correctivas'!$F$5:$F$200,$A181,'Acciones correctivas'!$I$5:$I$200,"&lt;&gt;Completada",'Acciones correctivas'!$I$5:$I$200,"&lt;&gt;Verificada eficaz",'Acciones correctivas'!$A$5:$A$200,"&lt;&gt;EJEMPLO*"))</f>
      </c>
      <c r="D181" s="28">
        <f>IF($A181="","",COUNTIFS('Acciones correctivas'!$F$5:$F$200,$A181,'Acciones correctivas'!$I$5:$I$200,"&lt;&gt;Completada",'Acciones correctivas'!$I$5:$I$200,"&lt;&gt;Verificada eficaz",'Acciones correctivas'!$A$5:$A$200,"&lt;&gt;EJEMPLO*",'Acciones correctivas'!$H$5:$H$200,"&lt;"&amp;TODAY()))</f>
      </c>
      <c r="E181" s="29">
        <f>IF($A181="","",IFERROR(1/(1/MINIFS('Acciones correctivas'!$H$5:$H$200,'Acciones correctivas'!$F$5:$F$200,$A181,'Acciones correctivas'!$I$5:$I$200,"&lt;&gt;Completada",'Acciones correctivas'!$I$5:$I$200,"&lt;&gt;Verificada eficaz",'Acciones correctivas'!$A$5:$A$200,"&lt;&gt;EJEMPLO*",'Acciones correctivas'!$H$5:$H$200,"&gt;="&amp;TODAY())),"—"))</f>
      </c>
      <c r="F181" s="28">
        <f>IF($A181="","",COUNTIFS('Hallazgos'!$K$5:$K$200,$A181,'Hallazgos'!$M$5:$M$200,"&lt;&gt;Cerrado",'Hallazgos'!$A$5:$A$200,"&lt;&gt;EJEMPLO*"))</f>
      </c>
    </row>
    <row r="182" spans="1:6" x14ac:dyDescent="0.25">
      <c r="A182" s="19"/>
      <c r="B182" s="19"/>
      <c r="C182" s="28">
        <f>IF($A182="","",COUNTIFS('Acciones correctivas'!$F$5:$F$200,$A182,'Acciones correctivas'!$I$5:$I$200,"&lt;&gt;Completada",'Acciones correctivas'!$I$5:$I$200,"&lt;&gt;Verificada eficaz",'Acciones correctivas'!$A$5:$A$200,"&lt;&gt;EJEMPLO*"))</f>
      </c>
      <c r="D182" s="28">
        <f>IF($A182="","",COUNTIFS('Acciones correctivas'!$F$5:$F$200,$A182,'Acciones correctivas'!$I$5:$I$200,"&lt;&gt;Completada",'Acciones correctivas'!$I$5:$I$200,"&lt;&gt;Verificada eficaz",'Acciones correctivas'!$A$5:$A$200,"&lt;&gt;EJEMPLO*",'Acciones correctivas'!$H$5:$H$200,"&lt;"&amp;TODAY()))</f>
      </c>
      <c r="E182" s="29">
        <f>IF($A182="","",IFERROR(1/(1/MINIFS('Acciones correctivas'!$H$5:$H$200,'Acciones correctivas'!$F$5:$F$200,$A182,'Acciones correctivas'!$I$5:$I$200,"&lt;&gt;Completada",'Acciones correctivas'!$I$5:$I$200,"&lt;&gt;Verificada eficaz",'Acciones correctivas'!$A$5:$A$200,"&lt;&gt;EJEMPLO*",'Acciones correctivas'!$H$5:$H$200,"&gt;="&amp;TODAY())),"—"))</f>
      </c>
      <c r="F182" s="28">
        <f>IF($A182="","",COUNTIFS('Hallazgos'!$K$5:$K$200,$A182,'Hallazgos'!$M$5:$M$200,"&lt;&gt;Cerrado",'Hallazgos'!$A$5:$A$200,"&lt;&gt;EJEMPLO*"))</f>
      </c>
    </row>
    <row r="183" spans="1:6" x14ac:dyDescent="0.25">
      <c r="A183" s="19"/>
      <c r="B183" s="19"/>
      <c r="C183" s="28">
        <f>IF($A183="","",COUNTIFS('Acciones correctivas'!$F$5:$F$200,$A183,'Acciones correctivas'!$I$5:$I$200,"&lt;&gt;Completada",'Acciones correctivas'!$I$5:$I$200,"&lt;&gt;Verificada eficaz",'Acciones correctivas'!$A$5:$A$200,"&lt;&gt;EJEMPLO*"))</f>
      </c>
      <c r="D183" s="28">
        <f>IF($A183="","",COUNTIFS('Acciones correctivas'!$F$5:$F$200,$A183,'Acciones correctivas'!$I$5:$I$200,"&lt;&gt;Completada",'Acciones correctivas'!$I$5:$I$200,"&lt;&gt;Verificada eficaz",'Acciones correctivas'!$A$5:$A$200,"&lt;&gt;EJEMPLO*",'Acciones correctivas'!$H$5:$H$200,"&lt;"&amp;TODAY()))</f>
      </c>
      <c r="E183" s="29">
        <f>IF($A183="","",IFERROR(1/(1/MINIFS('Acciones correctivas'!$H$5:$H$200,'Acciones correctivas'!$F$5:$F$200,$A183,'Acciones correctivas'!$I$5:$I$200,"&lt;&gt;Completada",'Acciones correctivas'!$I$5:$I$200,"&lt;&gt;Verificada eficaz",'Acciones correctivas'!$A$5:$A$200,"&lt;&gt;EJEMPLO*",'Acciones correctivas'!$H$5:$H$200,"&gt;="&amp;TODAY())),"—"))</f>
      </c>
      <c r="F183" s="28">
        <f>IF($A183="","",COUNTIFS('Hallazgos'!$K$5:$K$200,$A183,'Hallazgos'!$M$5:$M$200,"&lt;&gt;Cerrado",'Hallazgos'!$A$5:$A$200,"&lt;&gt;EJEMPLO*"))</f>
      </c>
    </row>
    <row r="184" spans="1:6" x14ac:dyDescent="0.25">
      <c r="A184" s="19"/>
      <c r="B184" s="19"/>
      <c r="C184" s="28">
        <f>IF($A184="","",COUNTIFS('Acciones correctivas'!$F$5:$F$200,$A184,'Acciones correctivas'!$I$5:$I$200,"&lt;&gt;Completada",'Acciones correctivas'!$I$5:$I$200,"&lt;&gt;Verificada eficaz",'Acciones correctivas'!$A$5:$A$200,"&lt;&gt;EJEMPLO*"))</f>
      </c>
      <c r="D184" s="28">
        <f>IF($A184="","",COUNTIFS('Acciones correctivas'!$F$5:$F$200,$A184,'Acciones correctivas'!$I$5:$I$200,"&lt;&gt;Completada",'Acciones correctivas'!$I$5:$I$200,"&lt;&gt;Verificada eficaz",'Acciones correctivas'!$A$5:$A$200,"&lt;&gt;EJEMPLO*",'Acciones correctivas'!$H$5:$H$200,"&lt;"&amp;TODAY()))</f>
      </c>
      <c r="E184" s="29">
        <f>IF($A184="","",IFERROR(1/(1/MINIFS('Acciones correctivas'!$H$5:$H$200,'Acciones correctivas'!$F$5:$F$200,$A184,'Acciones correctivas'!$I$5:$I$200,"&lt;&gt;Completada",'Acciones correctivas'!$I$5:$I$200,"&lt;&gt;Verificada eficaz",'Acciones correctivas'!$A$5:$A$200,"&lt;&gt;EJEMPLO*",'Acciones correctivas'!$H$5:$H$200,"&gt;="&amp;TODAY())),"—"))</f>
      </c>
      <c r="F184" s="28">
        <f>IF($A184="","",COUNTIFS('Hallazgos'!$K$5:$K$200,$A184,'Hallazgos'!$M$5:$M$200,"&lt;&gt;Cerrado",'Hallazgos'!$A$5:$A$200,"&lt;&gt;EJEMPLO*"))</f>
      </c>
    </row>
    <row r="185" spans="1:6" x14ac:dyDescent="0.25">
      <c r="A185" s="19"/>
      <c r="B185" s="19"/>
      <c r="C185" s="28">
        <f>IF($A185="","",COUNTIFS('Acciones correctivas'!$F$5:$F$200,$A185,'Acciones correctivas'!$I$5:$I$200,"&lt;&gt;Completada",'Acciones correctivas'!$I$5:$I$200,"&lt;&gt;Verificada eficaz",'Acciones correctivas'!$A$5:$A$200,"&lt;&gt;EJEMPLO*"))</f>
      </c>
      <c r="D185" s="28">
        <f>IF($A185="","",COUNTIFS('Acciones correctivas'!$F$5:$F$200,$A185,'Acciones correctivas'!$I$5:$I$200,"&lt;&gt;Completada",'Acciones correctivas'!$I$5:$I$200,"&lt;&gt;Verificada eficaz",'Acciones correctivas'!$A$5:$A$200,"&lt;&gt;EJEMPLO*",'Acciones correctivas'!$H$5:$H$200,"&lt;"&amp;TODAY()))</f>
      </c>
      <c r="E185" s="29">
        <f>IF($A185="","",IFERROR(1/(1/MINIFS('Acciones correctivas'!$H$5:$H$200,'Acciones correctivas'!$F$5:$F$200,$A185,'Acciones correctivas'!$I$5:$I$200,"&lt;&gt;Completada",'Acciones correctivas'!$I$5:$I$200,"&lt;&gt;Verificada eficaz",'Acciones correctivas'!$A$5:$A$200,"&lt;&gt;EJEMPLO*",'Acciones correctivas'!$H$5:$H$200,"&gt;="&amp;TODAY())),"—"))</f>
      </c>
      <c r="F185" s="28">
        <f>IF($A185="","",COUNTIFS('Hallazgos'!$K$5:$K$200,$A185,'Hallazgos'!$M$5:$M$200,"&lt;&gt;Cerrado",'Hallazgos'!$A$5:$A$200,"&lt;&gt;EJEMPLO*"))</f>
      </c>
    </row>
    <row r="186" spans="1:6" x14ac:dyDescent="0.25">
      <c r="A186" s="19"/>
      <c r="B186" s="19"/>
      <c r="C186" s="28">
        <f>IF($A186="","",COUNTIFS('Acciones correctivas'!$F$5:$F$200,$A186,'Acciones correctivas'!$I$5:$I$200,"&lt;&gt;Completada",'Acciones correctivas'!$I$5:$I$200,"&lt;&gt;Verificada eficaz",'Acciones correctivas'!$A$5:$A$200,"&lt;&gt;EJEMPLO*"))</f>
      </c>
      <c r="D186" s="28">
        <f>IF($A186="","",COUNTIFS('Acciones correctivas'!$F$5:$F$200,$A186,'Acciones correctivas'!$I$5:$I$200,"&lt;&gt;Completada",'Acciones correctivas'!$I$5:$I$200,"&lt;&gt;Verificada eficaz",'Acciones correctivas'!$A$5:$A$200,"&lt;&gt;EJEMPLO*",'Acciones correctivas'!$H$5:$H$200,"&lt;"&amp;TODAY()))</f>
      </c>
      <c r="E186" s="29">
        <f>IF($A186="","",IFERROR(1/(1/MINIFS('Acciones correctivas'!$H$5:$H$200,'Acciones correctivas'!$F$5:$F$200,$A186,'Acciones correctivas'!$I$5:$I$200,"&lt;&gt;Completada",'Acciones correctivas'!$I$5:$I$200,"&lt;&gt;Verificada eficaz",'Acciones correctivas'!$A$5:$A$200,"&lt;&gt;EJEMPLO*",'Acciones correctivas'!$H$5:$H$200,"&gt;="&amp;TODAY())),"—"))</f>
      </c>
      <c r="F186" s="28">
        <f>IF($A186="","",COUNTIFS('Hallazgos'!$K$5:$K$200,$A186,'Hallazgos'!$M$5:$M$200,"&lt;&gt;Cerrado",'Hallazgos'!$A$5:$A$200,"&lt;&gt;EJEMPLO*"))</f>
      </c>
    </row>
    <row r="187" spans="1:6" x14ac:dyDescent="0.25">
      <c r="A187" s="19"/>
      <c r="B187" s="19"/>
      <c r="C187" s="28">
        <f>IF($A187="","",COUNTIFS('Acciones correctivas'!$F$5:$F$200,$A187,'Acciones correctivas'!$I$5:$I$200,"&lt;&gt;Completada",'Acciones correctivas'!$I$5:$I$200,"&lt;&gt;Verificada eficaz",'Acciones correctivas'!$A$5:$A$200,"&lt;&gt;EJEMPLO*"))</f>
      </c>
      <c r="D187" s="28">
        <f>IF($A187="","",COUNTIFS('Acciones correctivas'!$F$5:$F$200,$A187,'Acciones correctivas'!$I$5:$I$200,"&lt;&gt;Completada",'Acciones correctivas'!$I$5:$I$200,"&lt;&gt;Verificada eficaz",'Acciones correctivas'!$A$5:$A$200,"&lt;&gt;EJEMPLO*",'Acciones correctivas'!$H$5:$H$200,"&lt;"&amp;TODAY()))</f>
      </c>
      <c r="E187" s="29">
        <f>IF($A187="","",IFERROR(1/(1/MINIFS('Acciones correctivas'!$H$5:$H$200,'Acciones correctivas'!$F$5:$F$200,$A187,'Acciones correctivas'!$I$5:$I$200,"&lt;&gt;Completada",'Acciones correctivas'!$I$5:$I$200,"&lt;&gt;Verificada eficaz",'Acciones correctivas'!$A$5:$A$200,"&lt;&gt;EJEMPLO*",'Acciones correctivas'!$H$5:$H$200,"&gt;="&amp;TODAY())),"—"))</f>
      </c>
      <c r="F187" s="28">
        <f>IF($A187="","",COUNTIFS('Hallazgos'!$K$5:$K$200,$A187,'Hallazgos'!$M$5:$M$200,"&lt;&gt;Cerrado",'Hallazgos'!$A$5:$A$200,"&lt;&gt;EJEMPLO*"))</f>
      </c>
    </row>
    <row r="188" spans="1:6" x14ac:dyDescent="0.25">
      <c r="A188" s="19"/>
      <c r="B188" s="19"/>
      <c r="C188" s="28">
        <f>IF($A188="","",COUNTIFS('Acciones correctivas'!$F$5:$F$200,$A188,'Acciones correctivas'!$I$5:$I$200,"&lt;&gt;Completada",'Acciones correctivas'!$I$5:$I$200,"&lt;&gt;Verificada eficaz",'Acciones correctivas'!$A$5:$A$200,"&lt;&gt;EJEMPLO*"))</f>
      </c>
      <c r="D188" s="28">
        <f>IF($A188="","",COUNTIFS('Acciones correctivas'!$F$5:$F$200,$A188,'Acciones correctivas'!$I$5:$I$200,"&lt;&gt;Completada",'Acciones correctivas'!$I$5:$I$200,"&lt;&gt;Verificada eficaz",'Acciones correctivas'!$A$5:$A$200,"&lt;&gt;EJEMPLO*",'Acciones correctivas'!$H$5:$H$200,"&lt;"&amp;TODAY()))</f>
      </c>
      <c r="E188" s="29">
        <f>IF($A188="","",IFERROR(1/(1/MINIFS('Acciones correctivas'!$H$5:$H$200,'Acciones correctivas'!$F$5:$F$200,$A188,'Acciones correctivas'!$I$5:$I$200,"&lt;&gt;Completada",'Acciones correctivas'!$I$5:$I$200,"&lt;&gt;Verificada eficaz",'Acciones correctivas'!$A$5:$A$200,"&lt;&gt;EJEMPLO*",'Acciones correctivas'!$H$5:$H$200,"&gt;="&amp;TODAY())),"—"))</f>
      </c>
      <c r="F188" s="28">
        <f>IF($A188="","",COUNTIFS('Hallazgos'!$K$5:$K$200,$A188,'Hallazgos'!$M$5:$M$200,"&lt;&gt;Cerrado",'Hallazgos'!$A$5:$A$200,"&lt;&gt;EJEMPLO*"))</f>
      </c>
    </row>
    <row r="189" spans="1:6" x14ac:dyDescent="0.25">
      <c r="A189" s="19"/>
      <c r="B189" s="19"/>
      <c r="C189" s="28">
        <f>IF($A189="","",COUNTIFS('Acciones correctivas'!$F$5:$F$200,$A189,'Acciones correctivas'!$I$5:$I$200,"&lt;&gt;Completada",'Acciones correctivas'!$I$5:$I$200,"&lt;&gt;Verificada eficaz",'Acciones correctivas'!$A$5:$A$200,"&lt;&gt;EJEMPLO*"))</f>
      </c>
      <c r="D189" s="28">
        <f>IF($A189="","",COUNTIFS('Acciones correctivas'!$F$5:$F$200,$A189,'Acciones correctivas'!$I$5:$I$200,"&lt;&gt;Completada",'Acciones correctivas'!$I$5:$I$200,"&lt;&gt;Verificada eficaz",'Acciones correctivas'!$A$5:$A$200,"&lt;&gt;EJEMPLO*",'Acciones correctivas'!$H$5:$H$200,"&lt;"&amp;TODAY()))</f>
      </c>
      <c r="E189" s="29">
        <f>IF($A189="","",IFERROR(1/(1/MINIFS('Acciones correctivas'!$H$5:$H$200,'Acciones correctivas'!$F$5:$F$200,$A189,'Acciones correctivas'!$I$5:$I$200,"&lt;&gt;Completada",'Acciones correctivas'!$I$5:$I$200,"&lt;&gt;Verificada eficaz",'Acciones correctivas'!$A$5:$A$200,"&lt;&gt;EJEMPLO*",'Acciones correctivas'!$H$5:$H$200,"&gt;="&amp;TODAY())),"—"))</f>
      </c>
      <c r="F189" s="28">
        <f>IF($A189="","",COUNTIFS('Hallazgos'!$K$5:$K$200,$A189,'Hallazgos'!$M$5:$M$200,"&lt;&gt;Cerrado",'Hallazgos'!$A$5:$A$200,"&lt;&gt;EJEMPLO*"))</f>
      </c>
    </row>
    <row r="190" spans="1:6" x14ac:dyDescent="0.25">
      <c r="A190" s="19"/>
      <c r="B190" s="19"/>
      <c r="C190" s="28">
        <f>IF($A190="","",COUNTIFS('Acciones correctivas'!$F$5:$F$200,$A190,'Acciones correctivas'!$I$5:$I$200,"&lt;&gt;Completada",'Acciones correctivas'!$I$5:$I$200,"&lt;&gt;Verificada eficaz",'Acciones correctivas'!$A$5:$A$200,"&lt;&gt;EJEMPLO*"))</f>
      </c>
      <c r="D190" s="28">
        <f>IF($A190="","",COUNTIFS('Acciones correctivas'!$F$5:$F$200,$A190,'Acciones correctivas'!$I$5:$I$200,"&lt;&gt;Completada",'Acciones correctivas'!$I$5:$I$200,"&lt;&gt;Verificada eficaz",'Acciones correctivas'!$A$5:$A$200,"&lt;&gt;EJEMPLO*",'Acciones correctivas'!$H$5:$H$200,"&lt;"&amp;TODAY()))</f>
      </c>
      <c r="E190" s="29">
        <f>IF($A190="","",IFERROR(1/(1/MINIFS('Acciones correctivas'!$H$5:$H$200,'Acciones correctivas'!$F$5:$F$200,$A190,'Acciones correctivas'!$I$5:$I$200,"&lt;&gt;Completada",'Acciones correctivas'!$I$5:$I$200,"&lt;&gt;Verificada eficaz",'Acciones correctivas'!$A$5:$A$200,"&lt;&gt;EJEMPLO*",'Acciones correctivas'!$H$5:$H$200,"&gt;="&amp;TODAY())),"—"))</f>
      </c>
      <c r="F190" s="28">
        <f>IF($A190="","",COUNTIFS('Hallazgos'!$K$5:$K$200,$A190,'Hallazgos'!$M$5:$M$200,"&lt;&gt;Cerrado",'Hallazgos'!$A$5:$A$200,"&lt;&gt;EJEMPLO*"))</f>
      </c>
    </row>
    <row r="191" spans="1:6" x14ac:dyDescent="0.25">
      <c r="A191" s="19"/>
      <c r="B191" s="19"/>
      <c r="C191" s="28">
        <f>IF($A191="","",COUNTIFS('Acciones correctivas'!$F$5:$F$200,$A191,'Acciones correctivas'!$I$5:$I$200,"&lt;&gt;Completada",'Acciones correctivas'!$I$5:$I$200,"&lt;&gt;Verificada eficaz",'Acciones correctivas'!$A$5:$A$200,"&lt;&gt;EJEMPLO*"))</f>
      </c>
      <c r="D191" s="28">
        <f>IF($A191="","",COUNTIFS('Acciones correctivas'!$F$5:$F$200,$A191,'Acciones correctivas'!$I$5:$I$200,"&lt;&gt;Completada",'Acciones correctivas'!$I$5:$I$200,"&lt;&gt;Verificada eficaz",'Acciones correctivas'!$A$5:$A$200,"&lt;&gt;EJEMPLO*",'Acciones correctivas'!$H$5:$H$200,"&lt;"&amp;TODAY()))</f>
      </c>
      <c r="E191" s="29">
        <f>IF($A191="","",IFERROR(1/(1/MINIFS('Acciones correctivas'!$H$5:$H$200,'Acciones correctivas'!$F$5:$F$200,$A191,'Acciones correctivas'!$I$5:$I$200,"&lt;&gt;Completada",'Acciones correctivas'!$I$5:$I$200,"&lt;&gt;Verificada eficaz",'Acciones correctivas'!$A$5:$A$200,"&lt;&gt;EJEMPLO*",'Acciones correctivas'!$H$5:$H$200,"&gt;="&amp;TODAY())),"—"))</f>
      </c>
      <c r="F191" s="28">
        <f>IF($A191="","",COUNTIFS('Hallazgos'!$K$5:$K$200,$A191,'Hallazgos'!$M$5:$M$200,"&lt;&gt;Cerrado",'Hallazgos'!$A$5:$A$200,"&lt;&gt;EJEMPLO*"))</f>
      </c>
    </row>
    <row r="192" spans="1:6" x14ac:dyDescent="0.25">
      <c r="A192" s="19"/>
      <c r="B192" s="19"/>
      <c r="C192" s="28">
        <f>IF($A192="","",COUNTIFS('Acciones correctivas'!$F$5:$F$200,$A192,'Acciones correctivas'!$I$5:$I$200,"&lt;&gt;Completada",'Acciones correctivas'!$I$5:$I$200,"&lt;&gt;Verificada eficaz",'Acciones correctivas'!$A$5:$A$200,"&lt;&gt;EJEMPLO*"))</f>
      </c>
      <c r="D192" s="28">
        <f>IF($A192="","",COUNTIFS('Acciones correctivas'!$F$5:$F$200,$A192,'Acciones correctivas'!$I$5:$I$200,"&lt;&gt;Completada",'Acciones correctivas'!$I$5:$I$200,"&lt;&gt;Verificada eficaz",'Acciones correctivas'!$A$5:$A$200,"&lt;&gt;EJEMPLO*",'Acciones correctivas'!$H$5:$H$200,"&lt;"&amp;TODAY()))</f>
      </c>
      <c r="E192" s="29">
        <f>IF($A192="","",IFERROR(1/(1/MINIFS('Acciones correctivas'!$H$5:$H$200,'Acciones correctivas'!$F$5:$F$200,$A192,'Acciones correctivas'!$I$5:$I$200,"&lt;&gt;Completada",'Acciones correctivas'!$I$5:$I$200,"&lt;&gt;Verificada eficaz",'Acciones correctivas'!$A$5:$A$200,"&lt;&gt;EJEMPLO*",'Acciones correctivas'!$H$5:$H$200,"&gt;="&amp;TODAY())),"—"))</f>
      </c>
      <c r="F192" s="28">
        <f>IF($A192="","",COUNTIFS('Hallazgos'!$K$5:$K$200,$A192,'Hallazgos'!$M$5:$M$200,"&lt;&gt;Cerrado",'Hallazgos'!$A$5:$A$200,"&lt;&gt;EJEMPLO*"))</f>
      </c>
    </row>
    <row r="193" spans="1:6" x14ac:dyDescent="0.25">
      <c r="A193" s="19"/>
      <c r="B193" s="19"/>
      <c r="C193" s="28">
        <f>IF($A193="","",COUNTIFS('Acciones correctivas'!$F$5:$F$200,$A193,'Acciones correctivas'!$I$5:$I$200,"&lt;&gt;Completada",'Acciones correctivas'!$I$5:$I$200,"&lt;&gt;Verificada eficaz",'Acciones correctivas'!$A$5:$A$200,"&lt;&gt;EJEMPLO*"))</f>
      </c>
      <c r="D193" s="28">
        <f>IF($A193="","",COUNTIFS('Acciones correctivas'!$F$5:$F$200,$A193,'Acciones correctivas'!$I$5:$I$200,"&lt;&gt;Completada",'Acciones correctivas'!$I$5:$I$200,"&lt;&gt;Verificada eficaz",'Acciones correctivas'!$A$5:$A$200,"&lt;&gt;EJEMPLO*",'Acciones correctivas'!$H$5:$H$200,"&lt;"&amp;TODAY()))</f>
      </c>
      <c r="E193" s="29">
        <f>IF($A193="","",IFERROR(1/(1/MINIFS('Acciones correctivas'!$H$5:$H$200,'Acciones correctivas'!$F$5:$F$200,$A193,'Acciones correctivas'!$I$5:$I$200,"&lt;&gt;Completada",'Acciones correctivas'!$I$5:$I$200,"&lt;&gt;Verificada eficaz",'Acciones correctivas'!$A$5:$A$200,"&lt;&gt;EJEMPLO*",'Acciones correctivas'!$H$5:$H$200,"&gt;="&amp;TODAY())),"—"))</f>
      </c>
      <c r="F193" s="28">
        <f>IF($A193="","",COUNTIFS('Hallazgos'!$K$5:$K$200,$A193,'Hallazgos'!$M$5:$M$200,"&lt;&gt;Cerrado",'Hallazgos'!$A$5:$A$200,"&lt;&gt;EJEMPLO*"))</f>
      </c>
    </row>
    <row r="194" spans="1:6" x14ac:dyDescent="0.25">
      <c r="A194" s="19"/>
      <c r="B194" s="19"/>
      <c r="C194" s="28">
        <f>IF($A194="","",COUNTIFS('Acciones correctivas'!$F$5:$F$200,$A194,'Acciones correctivas'!$I$5:$I$200,"&lt;&gt;Completada",'Acciones correctivas'!$I$5:$I$200,"&lt;&gt;Verificada eficaz",'Acciones correctivas'!$A$5:$A$200,"&lt;&gt;EJEMPLO*"))</f>
      </c>
      <c r="D194" s="28">
        <f>IF($A194="","",COUNTIFS('Acciones correctivas'!$F$5:$F$200,$A194,'Acciones correctivas'!$I$5:$I$200,"&lt;&gt;Completada",'Acciones correctivas'!$I$5:$I$200,"&lt;&gt;Verificada eficaz",'Acciones correctivas'!$A$5:$A$200,"&lt;&gt;EJEMPLO*",'Acciones correctivas'!$H$5:$H$200,"&lt;"&amp;TODAY()))</f>
      </c>
      <c r="E194" s="29">
        <f>IF($A194="","",IFERROR(1/(1/MINIFS('Acciones correctivas'!$H$5:$H$200,'Acciones correctivas'!$F$5:$F$200,$A194,'Acciones correctivas'!$I$5:$I$200,"&lt;&gt;Completada",'Acciones correctivas'!$I$5:$I$200,"&lt;&gt;Verificada eficaz",'Acciones correctivas'!$A$5:$A$200,"&lt;&gt;EJEMPLO*",'Acciones correctivas'!$H$5:$H$200,"&gt;="&amp;TODAY())),"—"))</f>
      </c>
      <c r="F194" s="28">
        <f>IF($A194="","",COUNTIFS('Hallazgos'!$K$5:$K$200,$A194,'Hallazgos'!$M$5:$M$200,"&lt;&gt;Cerrado",'Hallazgos'!$A$5:$A$200,"&lt;&gt;EJEMPLO*"))</f>
      </c>
    </row>
    <row r="195" spans="1:6" x14ac:dyDescent="0.25">
      <c r="A195" s="19"/>
      <c r="B195" s="19"/>
      <c r="C195" s="28">
        <f>IF($A195="","",COUNTIFS('Acciones correctivas'!$F$5:$F$200,$A195,'Acciones correctivas'!$I$5:$I$200,"&lt;&gt;Completada",'Acciones correctivas'!$I$5:$I$200,"&lt;&gt;Verificada eficaz",'Acciones correctivas'!$A$5:$A$200,"&lt;&gt;EJEMPLO*"))</f>
      </c>
      <c r="D195" s="28">
        <f>IF($A195="","",COUNTIFS('Acciones correctivas'!$F$5:$F$200,$A195,'Acciones correctivas'!$I$5:$I$200,"&lt;&gt;Completada",'Acciones correctivas'!$I$5:$I$200,"&lt;&gt;Verificada eficaz",'Acciones correctivas'!$A$5:$A$200,"&lt;&gt;EJEMPLO*",'Acciones correctivas'!$H$5:$H$200,"&lt;"&amp;TODAY()))</f>
      </c>
      <c r="E195" s="29">
        <f>IF($A195="","",IFERROR(1/(1/MINIFS('Acciones correctivas'!$H$5:$H$200,'Acciones correctivas'!$F$5:$F$200,$A195,'Acciones correctivas'!$I$5:$I$200,"&lt;&gt;Completada",'Acciones correctivas'!$I$5:$I$200,"&lt;&gt;Verificada eficaz",'Acciones correctivas'!$A$5:$A$200,"&lt;&gt;EJEMPLO*",'Acciones correctivas'!$H$5:$H$200,"&gt;="&amp;TODAY())),"—"))</f>
      </c>
      <c r="F195" s="28">
        <f>IF($A195="","",COUNTIFS('Hallazgos'!$K$5:$K$200,$A195,'Hallazgos'!$M$5:$M$200,"&lt;&gt;Cerrado",'Hallazgos'!$A$5:$A$200,"&lt;&gt;EJEMPLO*"))</f>
      </c>
    </row>
    <row r="196" spans="1:6" x14ac:dyDescent="0.25">
      <c r="A196" s="19"/>
      <c r="B196" s="19"/>
      <c r="C196" s="28">
        <f>IF($A196="","",COUNTIFS('Acciones correctivas'!$F$5:$F$200,$A196,'Acciones correctivas'!$I$5:$I$200,"&lt;&gt;Completada",'Acciones correctivas'!$I$5:$I$200,"&lt;&gt;Verificada eficaz",'Acciones correctivas'!$A$5:$A$200,"&lt;&gt;EJEMPLO*"))</f>
      </c>
      <c r="D196" s="28">
        <f>IF($A196="","",COUNTIFS('Acciones correctivas'!$F$5:$F$200,$A196,'Acciones correctivas'!$I$5:$I$200,"&lt;&gt;Completada",'Acciones correctivas'!$I$5:$I$200,"&lt;&gt;Verificada eficaz",'Acciones correctivas'!$A$5:$A$200,"&lt;&gt;EJEMPLO*",'Acciones correctivas'!$H$5:$H$200,"&lt;"&amp;TODAY()))</f>
      </c>
      <c r="E196" s="29">
        <f>IF($A196="","",IFERROR(1/(1/MINIFS('Acciones correctivas'!$H$5:$H$200,'Acciones correctivas'!$F$5:$F$200,$A196,'Acciones correctivas'!$I$5:$I$200,"&lt;&gt;Completada",'Acciones correctivas'!$I$5:$I$200,"&lt;&gt;Verificada eficaz",'Acciones correctivas'!$A$5:$A$200,"&lt;&gt;EJEMPLO*",'Acciones correctivas'!$H$5:$H$200,"&gt;="&amp;TODAY())),"—"))</f>
      </c>
      <c r="F196" s="28">
        <f>IF($A196="","",COUNTIFS('Hallazgos'!$K$5:$K$200,$A196,'Hallazgos'!$M$5:$M$200,"&lt;&gt;Cerrado",'Hallazgos'!$A$5:$A$200,"&lt;&gt;EJEMPLO*"))</f>
      </c>
    </row>
    <row r="197" spans="1:6" x14ac:dyDescent="0.25">
      <c r="A197" s="19"/>
      <c r="B197" s="19"/>
      <c r="C197" s="28">
        <f>IF($A197="","",COUNTIFS('Acciones correctivas'!$F$5:$F$200,$A197,'Acciones correctivas'!$I$5:$I$200,"&lt;&gt;Completada",'Acciones correctivas'!$I$5:$I$200,"&lt;&gt;Verificada eficaz",'Acciones correctivas'!$A$5:$A$200,"&lt;&gt;EJEMPLO*"))</f>
      </c>
      <c r="D197" s="28">
        <f>IF($A197="","",COUNTIFS('Acciones correctivas'!$F$5:$F$200,$A197,'Acciones correctivas'!$I$5:$I$200,"&lt;&gt;Completada",'Acciones correctivas'!$I$5:$I$200,"&lt;&gt;Verificada eficaz",'Acciones correctivas'!$A$5:$A$200,"&lt;&gt;EJEMPLO*",'Acciones correctivas'!$H$5:$H$200,"&lt;"&amp;TODAY()))</f>
      </c>
      <c r="E197" s="29">
        <f>IF($A197="","",IFERROR(1/(1/MINIFS('Acciones correctivas'!$H$5:$H$200,'Acciones correctivas'!$F$5:$F$200,$A197,'Acciones correctivas'!$I$5:$I$200,"&lt;&gt;Completada",'Acciones correctivas'!$I$5:$I$200,"&lt;&gt;Verificada eficaz",'Acciones correctivas'!$A$5:$A$200,"&lt;&gt;EJEMPLO*",'Acciones correctivas'!$H$5:$H$200,"&gt;="&amp;TODAY())),"—"))</f>
      </c>
      <c r="F197" s="28">
        <f>IF($A197="","",COUNTIFS('Hallazgos'!$K$5:$K$200,$A197,'Hallazgos'!$M$5:$M$200,"&lt;&gt;Cerrado",'Hallazgos'!$A$5:$A$200,"&lt;&gt;EJEMPLO*"))</f>
      </c>
    </row>
    <row r="198" spans="1:6" x14ac:dyDescent="0.25">
      <c r="A198" s="19"/>
      <c r="B198" s="19"/>
      <c r="C198" s="28">
        <f>IF($A198="","",COUNTIFS('Acciones correctivas'!$F$5:$F$200,$A198,'Acciones correctivas'!$I$5:$I$200,"&lt;&gt;Completada",'Acciones correctivas'!$I$5:$I$200,"&lt;&gt;Verificada eficaz",'Acciones correctivas'!$A$5:$A$200,"&lt;&gt;EJEMPLO*"))</f>
      </c>
      <c r="D198" s="28">
        <f>IF($A198="","",COUNTIFS('Acciones correctivas'!$F$5:$F$200,$A198,'Acciones correctivas'!$I$5:$I$200,"&lt;&gt;Completada",'Acciones correctivas'!$I$5:$I$200,"&lt;&gt;Verificada eficaz",'Acciones correctivas'!$A$5:$A$200,"&lt;&gt;EJEMPLO*",'Acciones correctivas'!$H$5:$H$200,"&lt;"&amp;TODAY()))</f>
      </c>
      <c r="E198" s="29">
        <f>IF($A198="","",IFERROR(1/(1/MINIFS('Acciones correctivas'!$H$5:$H$200,'Acciones correctivas'!$F$5:$F$200,$A198,'Acciones correctivas'!$I$5:$I$200,"&lt;&gt;Completada",'Acciones correctivas'!$I$5:$I$200,"&lt;&gt;Verificada eficaz",'Acciones correctivas'!$A$5:$A$200,"&lt;&gt;EJEMPLO*",'Acciones correctivas'!$H$5:$H$200,"&gt;="&amp;TODAY())),"—"))</f>
      </c>
      <c r="F198" s="28">
        <f>IF($A198="","",COUNTIFS('Hallazgos'!$K$5:$K$200,$A198,'Hallazgos'!$M$5:$M$200,"&lt;&gt;Cerrado",'Hallazgos'!$A$5:$A$200,"&lt;&gt;EJEMPLO*"))</f>
      </c>
    </row>
    <row r="199" spans="1:6" x14ac:dyDescent="0.25">
      <c r="A199" s="19"/>
      <c r="B199" s="19"/>
      <c r="C199" s="28">
        <f>IF($A199="","",COUNTIFS('Acciones correctivas'!$F$5:$F$200,$A199,'Acciones correctivas'!$I$5:$I$200,"&lt;&gt;Completada",'Acciones correctivas'!$I$5:$I$200,"&lt;&gt;Verificada eficaz",'Acciones correctivas'!$A$5:$A$200,"&lt;&gt;EJEMPLO*"))</f>
      </c>
      <c r="D199" s="28">
        <f>IF($A199="","",COUNTIFS('Acciones correctivas'!$F$5:$F$200,$A199,'Acciones correctivas'!$I$5:$I$200,"&lt;&gt;Completada",'Acciones correctivas'!$I$5:$I$200,"&lt;&gt;Verificada eficaz",'Acciones correctivas'!$A$5:$A$200,"&lt;&gt;EJEMPLO*",'Acciones correctivas'!$H$5:$H$200,"&lt;"&amp;TODAY()))</f>
      </c>
      <c r="E199" s="29">
        <f>IF($A199="","",IFERROR(1/(1/MINIFS('Acciones correctivas'!$H$5:$H$200,'Acciones correctivas'!$F$5:$F$200,$A199,'Acciones correctivas'!$I$5:$I$200,"&lt;&gt;Completada",'Acciones correctivas'!$I$5:$I$200,"&lt;&gt;Verificada eficaz",'Acciones correctivas'!$A$5:$A$200,"&lt;&gt;EJEMPLO*",'Acciones correctivas'!$H$5:$H$200,"&gt;="&amp;TODAY())),"—"))</f>
      </c>
      <c r="F199" s="28">
        <f>IF($A199="","",COUNTIFS('Hallazgos'!$K$5:$K$200,$A199,'Hallazgos'!$M$5:$M$200,"&lt;&gt;Cerrado",'Hallazgos'!$A$5:$A$200,"&lt;&gt;EJEMPLO*"))</f>
      </c>
    </row>
    <row r="200" spans="1:6" x14ac:dyDescent="0.25">
      <c r="A200" s="19"/>
      <c r="B200" s="19"/>
      <c r="C200" s="28">
        <f>IF($A200="","",COUNTIFS('Acciones correctivas'!$F$5:$F$200,$A200,'Acciones correctivas'!$I$5:$I$200,"&lt;&gt;Completada",'Acciones correctivas'!$I$5:$I$200,"&lt;&gt;Verificada eficaz",'Acciones correctivas'!$A$5:$A$200,"&lt;&gt;EJEMPLO*"))</f>
      </c>
      <c r="D200" s="28">
        <f>IF($A200="","",COUNTIFS('Acciones correctivas'!$F$5:$F$200,$A200,'Acciones correctivas'!$I$5:$I$200,"&lt;&gt;Completada",'Acciones correctivas'!$I$5:$I$200,"&lt;&gt;Verificada eficaz",'Acciones correctivas'!$A$5:$A$200,"&lt;&gt;EJEMPLO*",'Acciones correctivas'!$H$5:$H$200,"&lt;"&amp;TODAY()))</f>
      </c>
      <c r="E200" s="29">
        <f>IF($A200="","",IFERROR(1/(1/MINIFS('Acciones correctivas'!$H$5:$H$200,'Acciones correctivas'!$F$5:$F$200,$A200,'Acciones correctivas'!$I$5:$I$200,"&lt;&gt;Completada",'Acciones correctivas'!$I$5:$I$200,"&lt;&gt;Verificada eficaz",'Acciones correctivas'!$A$5:$A$200,"&lt;&gt;EJEMPLO*",'Acciones correctivas'!$H$5:$H$200,"&gt;="&amp;TODAY())),"—"))</f>
      </c>
      <c r="F200" s="28">
        <f>IF($A200="","",COUNTIFS('Hallazgos'!$K$5:$K$200,$A200,'Hallazgos'!$M$5:$M$200,"&lt;&gt;Cerrado",'Hallazgos'!$A$5:$A$200,"&lt;&gt;EJEMPLO*"))</f>
      </c>
    </row>
  </sheetData>
  <autoFilter ref="A4:F4"/>
  <conditionalFormatting sqref="D5:D200">
    <cfRule type="cellIs" dxfId="5" priority="1" operator="greaterThan">
      <formula>0</formula>
    </cfRule>
  </conditionalFormatting>
  <pageSetup paperSize="9" orientation="landscape" fitToWidth="1" fitToHeight="0"/>
  <headerFooter>
    <oddFooter>&amp;LResponsables y fechas&amp;CQualitySupport · v2026.1&amp;R&amp;P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2" customWidth="1"/>
    <col min="4" max="4" width="16" customWidth="1"/>
    <col min="5" max="5" width="10" customWidth="1"/>
    <col min="6" max="6" width="18" customWidth="1"/>
  </cols>
  <sheetData>
    <row r="1" spans="1:1" x14ac:dyDescent="0.25">
      <c r="A1" s="1" t="s">
        <v>465</v>
      </c>
    </row>
    <row r="2" spans="1:1" x14ac:dyDescent="0.25">
      <c r="A2" s="2" t="s">
        <v>466</v>
      </c>
    </row>
    <row r="3" spans="1:1" x14ac:dyDescent="0.25">
      <c r="A3" s="3" t="s">
        <v>2</v>
      </c>
    </row>
    <row r="4" ht="30" customHeight="1" spans="1:6" x14ac:dyDescent="0.25">
      <c r="A4" s="18" t="s">
        <v>440</v>
      </c>
      <c r="B4" s="18" t="s">
        <v>422</v>
      </c>
      <c r="C4" s="18" t="s">
        <v>448</v>
      </c>
      <c r="D4" s="18" t="s">
        <v>130</v>
      </c>
      <c r="E4" s="18" t="s">
        <v>467</v>
      </c>
      <c r="F4" s="18" t="s">
        <v>468</v>
      </c>
    </row>
    <row r="5" spans="1:6" x14ac:dyDescent="0.25">
      <c r="A5" s="5">
        <f>IF('Acciones correctivas'!A5="","",'Acciones correctivas'!A5)</f>
      </c>
      <c r="B5" s="5">
        <f>IF('Acciones correctivas'!A5="","",'Acciones correctivas'!F5&amp;"")</f>
      </c>
      <c r="C5" s="30">
        <f>IF(OR('Acciones correctivas'!A5="",'Acciones correctivas'!H5=""),"",'Acciones correctivas'!H5)</f>
      </c>
      <c r="D5" s="5">
        <f>IF('Acciones correctivas'!A5="","",'Acciones correctivas'!I5&amp;"")</f>
      </c>
      <c r="E5" s="5">
        <f>IF(OR($C5="",$D5="Completada",$D5="Verificada eficaz"),"",$C5-TODAY())</f>
      </c>
      <c r="F5" s="5">
        <f>IF($A5="","",IF(OR($D5="Completada",$D5="Verificada eficaz"),"Cerrada",IF($C5="","Sin fecha",IF($C5&lt;TODAY(),"Vencida",IF($C5-TODAY()&lt;=7,"Vence en 7 días","En plazo")))))</f>
      </c>
    </row>
    <row r="6" spans="1:6" x14ac:dyDescent="0.25">
      <c r="A6" s="5">
        <f>IF('Acciones correctivas'!A6="","",'Acciones correctivas'!A6)</f>
      </c>
      <c r="B6" s="5">
        <f>IF('Acciones correctivas'!A6="","",'Acciones correctivas'!F6&amp;"")</f>
      </c>
      <c r="C6" s="30">
        <f>IF(OR('Acciones correctivas'!A6="",'Acciones correctivas'!H6=""),"",'Acciones correctivas'!H6)</f>
      </c>
      <c r="D6" s="5">
        <f>IF('Acciones correctivas'!A6="","",'Acciones correctivas'!I6&amp;"")</f>
      </c>
      <c r="E6" s="5">
        <f>IF(OR($C6="",$D6="Completada",$D6="Verificada eficaz"),"",$C6-TODAY())</f>
      </c>
      <c r="F6" s="5">
        <f>IF($A6="","",IF(OR($D6="Completada",$D6="Verificada eficaz"),"Cerrada",IF($C6="","Sin fecha",IF($C6&lt;TODAY(),"Vencida",IF($C6-TODAY()&lt;=7,"Vence en 7 días","En plazo")))))</f>
      </c>
    </row>
    <row r="7" spans="1:6" x14ac:dyDescent="0.25">
      <c r="A7" s="5">
        <f>IF('Acciones correctivas'!A7="","",'Acciones correctivas'!A7)</f>
      </c>
      <c r="B7" s="5">
        <f>IF('Acciones correctivas'!A7="","",'Acciones correctivas'!F7&amp;"")</f>
      </c>
      <c r="C7" s="30">
        <f>IF(OR('Acciones correctivas'!A7="",'Acciones correctivas'!H7=""),"",'Acciones correctivas'!H7)</f>
      </c>
      <c r="D7" s="5">
        <f>IF('Acciones correctivas'!A7="","",'Acciones correctivas'!I7&amp;"")</f>
      </c>
      <c r="E7" s="5">
        <f>IF(OR($C7="",$D7="Completada",$D7="Verificada eficaz"),"",$C7-TODAY())</f>
      </c>
      <c r="F7" s="5">
        <f>IF($A7="","",IF(OR($D7="Completada",$D7="Verificada eficaz"),"Cerrada",IF($C7="","Sin fecha",IF($C7&lt;TODAY(),"Vencida",IF($C7-TODAY()&lt;=7,"Vence en 7 días","En plazo")))))</f>
      </c>
    </row>
    <row r="8" spans="1:6" x14ac:dyDescent="0.25">
      <c r="A8" s="5">
        <f>IF('Acciones correctivas'!A8="","",'Acciones correctivas'!A8)</f>
      </c>
      <c r="B8" s="5">
        <f>IF('Acciones correctivas'!A8="","",'Acciones correctivas'!F8&amp;"")</f>
      </c>
      <c r="C8" s="30">
        <f>IF(OR('Acciones correctivas'!A8="",'Acciones correctivas'!H8=""),"",'Acciones correctivas'!H8)</f>
      </c>
      <c r="D8" s="5">
        <f>IF('Acciones correctivas'!A8="","",'Acciones correctivas'!I8&amp;"")</f>
      </c>
      <c r="E8" s="5">
        <f>IF(OR($C8="",$D8="Completada",$D8="Verificada eficaz"),"",$C8-TODAY())</f>
      </c>
      <c r="F8" s="5">
        <f>IF($A8="","",IF(OR($D8="Completada",$D8="Verificada eficaz"),"Cerrada",IF($C8="","Sin fecha",IF($C8&lt;TODAY(),"Vencida",IF($C8-TODAY()&lt;=7,"Vence en 7 días","En plazo")))))</f>
      </c>
    </row>
    <row r="9" spans="1:6" x14ac:dyDescent="0.25">
      <c r="A9" s="5">
        <f>IF('Acciones correctivas'!A9="","",'Acciones correctivas'!A9)</f>
      </c>
      <c r="B9" s="5">
        <f>IF('Acciones correctivas'!A9="","",'Acciones correctivas'!F9&amp;"")</f>
      </c>
      <c r="C9" s="30">
        <f>IF(OR('Acciones correctivas'!A9="",'Acciones correctivas'!H9=""),"",'Acciones correctivas'!H9)</f>
      </c>
      <c r="D9" s="5">
        <f>IF('Acciones correctivas'!A9="","",'Acciones correctivas'!I9&amp;"")</f>
      </c>
      <c r="E9" s="5">
        <f>IF(OR($C9="",$D9="Completada",$D9="Verificada eficaz"),"",$C9-TODAY())</f>
      </c>
      <c r="F9" s="5">
        <f>IF($A9="","",IF(OR($D9="Completada",$D9="Verificada eficaz"),"Cerrada",IF($C9="","Sin fecha",IF($C9&lt;TODAY(),"Vencida",IF($C9-TODAY()&lt;=7,"Vence en 7 días","En plazo")))))</f>
      </c>
    </row>
    <row r="10" spans="1:6" x14ac:dyDescent="0.25">
      <c r="A10" s="5">
        <f>IF('Acciones correctivas'!A10="","",'Acciones correctivas'!A10)</f>
      </c>
      <c r="B10" s="5">
        <f>IF('Acciones correctivas'!A10="","",'Acciones correctivas'!F10&amp;"")</f>
      </c>
      <c r="C10" s="30">
        <f>IF(OR('Acciones correctivas'!A10="",'Acciones correctivas'!H10=""),"",'Acciones correctivas'!H10)</f>
      </c>
      <c r="D10" s="5">
        <f>IF('Acciones correctivas'!A10="","",'Acciones correctivas'!I10&amp;"")</f>
      </c>
      <c r="E10" s="5">
        <f>IF(OR($C10="",$D10="Completada",$D10="Verificada eficaz"),"",$C10-TODAY())</f>
      </c>
      <c r="F10" s="5">
        <f>IF($A10="","",IF(OR($D10="Completada",$D10="Verificada eficaz"),"Cerrada",IF($C10="","Sin fecha",IF($C10&lt;TODAY(),"Vencida",IF($C10-TODAY()&lt;=7,"Vence en 7 días","En plazo")))))</f>
      </c>
    </row>
    <row r="11" spans="1:6" x14ac:dyDescent="0.25">
      <c r="A11" s="5">
        <f>IF('Acciones correctivas'!A11="","",'Acciones correctivas'!A11)</f>
      </c>
      <c r="B11" s="5">
        <f>IF('Acciones correctivas'!A11="","",'Acciones correctivas'!F11&amp;"")</f>
      </c>
      <c r="C11" s="30">
        <f>IF(OR('Acciones correctivas'!A11="",'Acciones correctivas'!H11=""),"",'Acciones correctivas'!H11)</f>
      </c>
      <c r="D11" s="5">
        <f>IF('Acciones correctivas'!A11="","",'Acciones correctivas'!I11&amp;"")</f>
      </c>
      <c r="E11" s="5">
        <f>IF(OR($C11="",$D11="Completada",$D11="Verificada eficaz"),"",$C11-TODAY())</f>
      </c>
      <c r="F11" s="5">
        <f>IF($A11="","",IF(OR($D11="Completada",$D11="Verificada eficaz"),"Cerrada",IF($C11="","Sin fecha",IF($C11&lt;TODAY(),"Vencida",IF($C11-TODAY()&lt;=7,"Vence en 7 días","En plazo")))))</f>
      </c>
    </row>
    <row r="12" spans="1:6" x14ac:dyDescent="0.25">
      <c r="A12" s="5">
        <f>IF('Acciones correctivas'!A12="","",'Acciones correctivas'!A12)</f>
      </c>
      <c r="B12" s="5">
        <f>IF('Acciones correctivas'!A12="","",'Acciones correctivas'!F12&amp;"")</f>
      </c>
      <c r="C12" s="30">
        <f>IF(OR('Acciones correctivas'!A12="",'Acciones correctivas'!H12=""),"",'Acciones correctivas'!H12)</f>
      </c>
      <c r="D12" s="5">
        <f>IF('Acciones correctivas'!A12="","",'Acciones correctivas'!I12&amp;"")</f>
      </c>
      <c r="E12" s="5">
        <f>IF(OR($C12="",$D12="Completada",$D12="Verificada eficaz"),"",$C12-TODAY())</f>
      </c>
      <c r="F12" s="5">
        <f>IF($A12="","",IF(OR($D12="Completada",$D12="Verificada eficaz"),"Cerrada",IF($C12="","Sin fecha",IF($C12&lt;TODAY(),"Vencida",IF($C12-TODAY()&lt;=7,"Vence en 7 días","En plazo")))))</f>
      </c>
    </row>
    <row r="13" spans="1:6" x14ac:dyDescent="0.25">
      <c r="A13" s="5">
        <f>IF('Acciones correctivas'!A13="","",'Acciones correctivas'!A13)</f>
      </c>
      <c r="B13" s="5">
        <f>IF('Acciones correctivas'!A13="","",'Acciones correctivas'!F13&amp;"")</f>
      </c>
      <c r="C13" s="30">
        <f>IF(OR('Acciones correctivas'!A13="",'Acciones correctivas'!H13=""),"",'Acciones correctivas'!H13)</f>
      </c>
      <c r="D13" s="5">
        <f>IF('Acciones correctivas'!A13="","",'Acciones correctivas'!I13&amp;"")</f>
      </c>
      <c r="E13" s="5">
        <f>IF(OR($C13="",$D13="Completada",$D13="Verificada eficaz"),"",$C13-TODAY())</f>
      </c>
      <c r="F13" s="5">
        <f>IF($A13="","",IF(OR($D13="Completada",$D13="Verificada eficaz"),"Cerrada",IF($C13="","Sin fecha",IF($C13&lt;TODAY(),"Vencida",IF($C13-TODAY()&lt;=7,"Vence en 7 días","En plazo")))))</f>
      </c>
    </row>
    <row r="14" spans="1:6" x14ac:dyDescent="0.25">
      <c r="A14" s="5">
        <f>IF('Acciones correctivas'!A14="","",'Acciones correctivas'!A14)</f>
      </c>
      <c r="B14" s="5">
        <f>IF('Acciones correctivas'!A14="","",'Acciones correctivas'!F14&amp;"")</f>
      </c>
      <c r="C14" s="30">
        <f>IF(OR('Acciones correctivas'!A14="",'Acciones correctivas'!H14=""),"",'Acciones correctivas'!H14)</f>
      </c>
      <c r="D14" s="5">
        <f>IF('Acciones correctivas'!A14="","",'Acciones correctivas'!I14&amp;"")</f>
      </c>
      <c r="E14" s="5">
        <f>IF(OR($C14="",$D14="Completada",$D14="Verificada eficaz"),"",$C14-TODAY())</f>
      </c>
      <c r="F14" s="5">
        <f>IF($A14="","",IF(OR($D14="Completada",$D14="Verificada eficaz"),"Cerrada",IF($C14="","Sin fecha",IF($C14&lt;TODAY(),"Vencida",IF($C14-TODAY()&lt;=7,"Vence en 7 días","En plazo")))))</f>
      </c>
    </row>
    <row r="15" spans="1:6" x14ac:dyDescent="0.25">
      <c r="A15" s="5">
        <f>IF('Acciones correctivas'!A15="","",'Acciones correctivas'!A15)</f>
      </c>
      <c r="B15" s="5">
        <f>IF('Acciones correctivas'!A15="","",'Acciones correctivas'!F15&amp;"")</f>
      </c>
      <c r="C15" s="30">
        <f>IF(OR('Acciones correctivas'!A15="",'Acciones correctivas'!H15=""),"",'Acciones correctivas'!H15)</f>
      </c>
      <c r="D15" s="5">
        <f>IF('Acciones correctivas'!A15="","",'Acciones correctivas'!I15&amp;"")</f>
      </c>
      <c r="E15" s="5">
        <f>IF(OR($C15="",$D15="Completada",$D15="Verificada eficaz"),"",$C15-TODAY())</f>
      </c>
      <c r="F15" s="5">
        <f>IF($A15="","",IF(OR($D15="Completada",$D15="Verificada eficaz"),"Cerrada",IF($C15="","Sin fecha",IF($C15&lt;TODAY(),"Vencida",IF($C15-TODAY()&lt;=7,"Vence en 7 días","En plazo")))))</f>
      </c>
    </row>
    <row r="16" spans="1:6" x14ac:dyDescent="0.25">
      <c r="A16" s="5">
        <f>IF('Acciones correctivas'!A16="","",'Acciones correctivas'!A16)</f>
      </c>
      <c r="B16" s="5">
        <f>IF('Acciones correctivas'!A16="","",'Acciones correctivas'!F16&amp;"")</f>
      </c>
      <c r="C16" s="30">
        <f>IF(OR('Acciones correctivas'!A16="",'Acciones correctivas'!H16=""),"",'Acciones correctivas'!H16)</f>
      </c>
      <c r="D16" s="5">
        <f>IF('Acciones correctivas'!A16="","",'Acciones correctivas'!I16&amp;"")</f>
      </c>
      <c r="E16" s="5">
        <f>IF(OR($C16="",$D16="Completada",$D16="Verificada eficaz"),"",$C16-TODAY())</f>
      </c>
      <c r="F16" s="5">
        <f>IF($A16="","",IF(OR($D16="Completada",$D16="Verificada eficaz"),"Cerrada",IF($C16="","Sin fecha",IF($C16&lt;TODAY(),"Vencida",IF($C16-TODAY()&lt;=7,"Vence en 7 días","En plazo")))))</f>
      </c>
    </row>
    <row r="17" spans="1:6" x14ac:dyDescent="0.25">
      <c r="A17" s="5">
        <f>IF('Acciones correctivas'!A17="","",'Acciones correctivas'!A17)</f>
      </c>
      <c r="B17" s="5">
        <f>IF('Acciones correctivas'!A17="","",'Acciones correctivas'!F17&amp;"")</f>
      </c>
      <c r="C17" s="30">
        <f>IF(OR('Acciones correctivas'!A17="",'Acciones correctivas'!H17=""),"",'Acciones correctivas'!H17)</f>
      </c>
      <c r="D17" s="5">
        <f>IF('Acciones correctivas'!A17="","",'Acciones correctivas'!I17&amp;"")</f>
      </c>
      <c r="E17" s="5">
        <f>IF(OR($C17="",$D17="Completada",$D17="Verificada eficaz"),"",$C17-TODAY())</f>
      </c>
      <c r="F17" s="5">
        <f>IF($A17="","",IF(OR($D17="Completada",$D17="Verificada eficaz"),"Cerrada",IF($C17="","Sin fecha",IF($C17&lt;TODAY(),"Vencida",IF($C17-TODAY()&lt;=7,"Vence en 7 días","En plazo")))))</f>
      </c>
    </row>
    <row r="18" spans="1:6" x14ac:dyDescent="0.25">
      <c r="A18" s="5">
        <f>IF('Acciones correctivas'!A18="","",'Acciones correctivas'!A18)</f>
      </c>
      <c r="B18" s="5">
        <f>IF('Acciones correctivas'!A18="","",'Acciones correctivas'!F18&amp;"")</f>
      </c>
      <c r="C18" s="30">
        <f>IF(OR('Acciones correctivas'!A18="",'Acciones correctivas'!H18=""),"",'Acciones correctivas'!H18)</f>
      </c>
      <c r="D18" s="5">
        <f>IF('Acciones correctivas'!A18="","",'Acciones correctivas'!I18&amp;"")</f>
      </c>
      <c r="E18" s="5">
        <f>IF(OR($C18="",$D18="Completada",$D18="Verificada eficaz"),"",$C18-TODAY())</f>
      </c>
      <c r="F18" s="5">
        <f>IF($A18="","",IF(OR($D18="Completada",$D18="Verificada eficaz"),"Cerrada",IF($C18="","Sin fecha",IF($C18&lt;TODAY(),"Vencida",IF($C18-TODAY()&lt;=7,"Vence en 7 días","En plazo")))))</f>
      </c>
    </row>
    <row r="19" spans="1:6" x14ac:dyDescent="0.25">
      <c r="A19" s="5">
        <f>IF('Acciones correctivas'!A19="","",'Acciones correctivas'!A19)</f>
      </c>
      <c r="B19" s="5">
        <f>IF('Acciones correctivas'!A19="","",'Acciones correctivas'!F19&amp;"")</f>
      </c>
      <c r="C19" s="30">
        <f>IF(OR('Acciones correctivas'!A19="",'Acciones correctivas'!H19=""),"",'Acciones correctivas'!H19)</f>
      </c>
      <c r="D19" s="5">
        <f>IF('Acciones correctivas'!A19="","",'Acciones correctivas'!I19&amp;"")</f>
      </c>
      <c r="E19" s="5">
        <f>IF(OR($C19="",$D19="Completada",$D19="Verificada eficaz"),"",$C19-TODAY())</f>
      </c>
      <c r="F19" s="5">
        <f>IF($A19="","",IF(OR($D19="Completada",$D19="Verificada eficaz"),"Cerrada",IF($C19="","Sin fecha",IF($C19&lt;TODAY(),"Vencida",IF($C19-TODAY()&lt;=7,"Vence en 7 días","En plazo")))))</f>
      </c>
    </row>
    <row r="20" spans="1:6" x14ac:dyDescent="0.25">
      <c r="A20" s="5">
        <f>IF('Acciones correctivas'!A20="","",'Acciones correctivas'!A20)</f>
      </c>
      <c r="B20" s="5">
        <f>IF('Acciones correctivas'!A20="","",'Acciones correctivas'!F20&amp;"")</f>
      </c>
      <c r="C20" s="30">
        <f>IF(OR('Acciones correctivas'!A20="",'Acciones correctivas'!H20=""),"",'Acciones correctivas'!H20)</f>
      </c>
      <c r="D20" s="5">
        <f>IF('Acciones correctivas'!A20="","",'Acciones correctivas'!I20&amp;"")</f>
      </c>
      <c r="E20" s="5">
        <f>IF(OR($C20="",$D20="Completada",$D20="Verificada eficaz"),"",$C20-TODAY())</f>
      </c>
      <c r="F20" s="5">
        <f>IF($A20="","",IF(OR($D20="Completada",$D20="Verificada eficaz"),"Cerrada",IF($C20="","Sin fecha",IF($C20&lt;TODAY(),"Vencida",IF($C20-TODAY()&lt;=7,"Vence en 7 días","En plazo")))))</f>
      </c>
    </row>
    <row r="21" spans="1:6" x14ac:dyDescent="0.25">
      <c r="A21" s="5">
        <f>IF('Acciones correctivas'!A21="","",'Acciones correctivas'!A21)</f>
      </c>
      <c r="B21" s="5">
        <f>IF('Acciones correctivas'!A21="","",'Acciones correctivas'!F21&amp;"")</f>
      </c>
      <c r="C21" s="30">
        <f>IF(OR('Acciones correctivas'!A21="",'Acciones correctivas'!H21=""),"",'Acciones correctivas'!H21)</f>
      </c>
      <c r="D21" s="5">
        <f>IF('Acciones correctivas'!A21="","",'Acciones correctivas'!I21&amp;"")</f>
      </c>
      <c r="E21" s="5">
        <f>IF(OR($C21="",$D21="Completada",$D21="Verificada eficaz"),"",$C21-TODAY())</f>
      </c>
      <c r="F21" s="5">
        <f>IF($A21="","",IF(OR($D21="Completada",$D21="Verificada eficaz"),"Cerrada",IF($C21="","Sin fecha",IF($C21&lt;TODAY(),"Vencida",IF($C21-TODAY()&lt;=7,"Vence en 7 días","En plazo")))))</f>
      </c>
    </row>
    <row r="22" spans="1:6" x14ac:dyDescent="0.25">
      <c r="A22" s="5">
        <f>IF('Acciones correctivas'!A22="","",'Acciones correctivas'!A22)</f>
      </c>
      <c r="B22" s="5">
        <f>IF('Acciones correctivas'!A22="","",'Acciones correctivas'!F22&amp;"")</f>
      </c>
      <c r="C22" s="30">
        <f>IF(OR('Acciones correctivas'!A22="",'Acciones correctivas'!H22=""),"",'Acciones correctivas'!H22)</f>
      </c>
      <c r="D22" s="5">
        <f>IF('Acciones correctivas'!A22="","",'Acciones correctivas'!I22&amp;"")</f>
      </c>
      <c r="E22" s="5">
        <f>IF(OR($C22="",$D22="Completada",$D22="Verificada eficaz"),"",$C22-TODAY())</f>
      </c>
      <c r="F22" s="5">
        <f>IF($A22="","",IF(OR($D22="Completada",$D22="Verificada eficaz"),"Cerrada",IF($C22="","Sin fecha",IF($C22&lt;TODAY(),"Vencida",IF($C22-TODAY()&lt;=7,"Vence en 7 días","En plazo")))))</f>
      </c>
    </row>
    <row r="23" spans="1:6" x14ac:dyDescent="0.25">
      <c r="A23" s="5">
        <f>IF('Acciones correctivas'!A23="","",'Acciones correctivas'!A23)</f>
      </c>
      <c r="B23" s="5">
        <f>IF('Acciones correctivas'!A23="","",'Acciones correctivas'!F23&amp;"")</f>
      </c>
      <c r="C23" s="30">
        <f>IF(OR('Acciones correctivas'!A23="",'Acciones correctivas'!H23=""),"",'Acciones correctivas'!H23)</f>
      </c>
      <c r="D23" s="5">
        <f>IF('Acciones correctivas'!A23="","",'Acciones correctivas'!I23&amp;"")</f>
      </c>
      <c r="E23" s="5">
        <f>IF(OR($C23="",$D23="Completada",$D23="Verificada eficaz"),"",$C23-TODAY())</f>
      </c>
      <c r="F23" s="5">
        <f>IF($A23="","",IF(OR($D23="Completada",$D23="Verificada eficaz"),"Cerrada",IF($C23="","Sin fecha",IF($C23&lt;TODAY(),"Vencida",IF($C23-TODAY()&lt;=7,"Vence en 7 días","En plazo")))))</f>
      </c>
    </row>
    <row r="24" spans="1:6" x14ac:dyDescent="0.25">
      <c r="A24" s="5">
        <f>IF('Acciones correctivas'!A24="","",'Acciones correctivas'!A24)</f>
      </c>
      <c r="B24" s="5">
        <f>IF('Acciones correctivas'!A24="","",'Acciones correctivas'!F24&amp;"")</f>
      </c>
      <c r="C24" s="30">
        <f>IF(OR('Acciones correctivas'!A24="",'Acciones correctivas'!H24=""),"",'Acciones correctivas'!H24)</f>
      </c>
      <c r="D24" s="5">
        <f>IF('Acciones correctivas'!A24="","",'Acciones correctivas'!I24&amp;"")</f>
      </c>
      <c r="E24" s="5">
        <f>IF(OR($C24="",$D24="Completada",$D24="Verificada eficaz"),"",$C24-TODAY())</f>
      </c>
      <c r="F24" s="5">
        <f>IF($A24="","",IF(OR($D24="Completada",$D24="Verificada eficaz"),"Cerrada",IF($C24="","Sin fecha",IF($C24&lt;TODAY(),"Vencida",IF($C24-TODAY()&lt;=7,"Vence en 7 días","En plazo")))))</f>
      </c>
    </row>
    <row r="25" spans="1:6" x14ac:dyDescent="0.25">
      <c r="A25" s="5">
        <f>IF('Acciones correctivas'!A25="","",'Acciones correctivas'!A25)</f>
      </c>
      <c r="B25" s="5">
        <f>IF('Acciones correctivas'!A25="","",'Acciones correctivas'!F25&amp;"")</f>
      </c>
      <c r="C25" s="30">
        <f>IF(OR('Acciones correctivas'!A25="",'Acciones correctivas'!H25=""),"",'Acciones correctivas'!H25)</f>
      </c>
      <c r="D25" s="5">
        <f>IF('Acciones correctivas'!A25="","",'Acciones correctivas'!I25&amp;"")</f>
      </c>
      <c r="E25" s="5">
        <f>IF(OR($C25="",$D25="Completada",$D25="Verificada eficaz"),"",$C25-TODAY())</f>
      </c>
      <c r="F25" s="5">
        <f>IF($A25="","",IF(OR($D25="Completada",$D25="Verificada eficaz"),"Cerrada",IF($C25="","Sin fecha",IF($C25&lt;TODAY(),"Vencida",IF($C25-TODAY()&lt;=7,"Vence en 7 días","En plazo")))))</f>
      </c>
    </row>
    <row r="26" spans="1:6" x14ac:dyDescent="0.25">
      <c r="A26" s="5">
        <f>IF('Acciones correctivas'!A26="","",'Acciones correctivas'!A26)</f>
      </c>
      <c r="B26" s="5">
        <f>IF('Acciones correctivas'!A26="","",'Acciones correctivas'!F26&amp;"")</f>
      </c>
      <c r="C26" s="30">
        <f>IF(OR('Acciones correctivas'!A26="",'Acciones correctivas'!H26=""),"",'Acciones correctivas'!H26)</f>
      </c>
      <c r="D26" s="5">
        <f>IF('Acciones correctivas'!A26="","",'Acciones correctivas'!I26&amp;"")</f>
      </c>
      <c r="E26" s="5">
        <f>IF(OR($C26="",$D26="Completada",$D26="Verificada eficaz"),"",$C26-TODAY())</f>
      </c>
      <c r="F26" s="5">
        <f>IF($A26="","",IF(OR($D26="Completada",$D26="Verificada eficaz"),"Cerrada",IF($C26="","Sin fecha",IF($C26&lt;TODAY(),"Vencida",IF($C26-TODAY()&lt;=7,"Vence en 7 días","En plazo")))))</f>
      </c>
    </row>
    <row r="27" spans="1:6" x14ac:dyDescent="0.25">
      <c r="A27" s="5">
        <f>IF('Acciones correctivas'!A27="","",'Acciones correctivas'!A27)</f>
      </c>
      <c r="B27" s="5">
        <f>IF('Acciones correctivas'!A27="","",'Acciones correctivas'!F27&amp;"")</f>
      </c>
      <c r="C27" s="30">
        <f>IF(OR('Acciones correctivas'!A27="",'Acciones correctivas'!H27=""),"",'Acciones correctivas'!H27)</f>
      </c>
      <c r="D27" s="5">
        <f>IF('Acciones correctivas'!A27="","",'Acciones correctivas'!I27&amp;"")</f>
      </c>
      <c r="E27" s="5">
        <f>IF(OR($C27="",$D27="Completada",$D27="Verificada eficaz"),"",$C27-TODAY())</f>
      </c>
      <c r="F27" s="5">
        <f>IF($A27="","",IF(OR($D27="Completada",$D27="Verificada eficaz"),"Cerrada",IF($C27="","Sin fecha",IF($C27&lt;TODAY(),"Vencida",IF($C27-TODAY()&lt;=7,"Vence en 7 días","En plazo")))))</f>
      </c>
    </row>
    <row r="28" spans="1:6" x14ac:dyDescent="0.25">
      <c r="A28" s="5">
        <f>IF('Acciones correctivas'!A28="","",'Acciones correctivas'!A28)</f>
      </c>
      <c r="B28" s="5">
        <f>IF('Acciones correctivas'!A28="","",'Acciones correctivas'!F28&amp;"")</f>
      </c>
      <c r="C28" s="30">
        <f>IF(OR('Acciones correctivas'!A28="",'Acciones correctivas'!H28=""),"",'Acciones correctivas'!H28)</f>
      </c>
      <c r="D28" s="5">
        <f>IF('Acciones correctivas'!A28="","",'Acciones correctivas'!I28&amp;"")</f>
      </c>
      <c r="E28" s="5">
        <f>IF(OR($C28="",$D28="Completada",$D28="Verificada eficaz"),"",$C28-TODAY())</f>
      </c>
      <c r="F28" s="5">
        <f>IF($A28="","",IF(OR($D28="Completada",$D28="Verificada eficaz"),"Cerrada",IF($C28="","Sin fecha",IF($C28&lt;TODAY(),"Vencida",IF($C28-TODAY()&lt;=7,"Vence en 7 días","En plazo")))))</f>
      </c>
    </row>
    <row r="29" spans="1:6" x14ac:dyDescent="0.25">
      <c r="A29" s="5">
        <f>IF('Acciones correctivas'!A29="","",'Acciones correctivas'!A29)</f>
      </c>
      <c r="B29" s="5">
        <f>IF('Acciones correctivas'!A29="","",'Acciones correctivas'!F29&amp;"")</f>
      </c>
      <c r="C29" s="30">
        <f>IF(OR('Acciones correctivas'!A29="",'Acciones correctivas'!H29=""),"",'Acciones correctivas'!H29)</f>
      </c>
      <c r="D29" s="5">
        <f>IF('Acciones correctivas'!A29="","",'Acciones correctivas'!I29&amp;"")</f>
      </c>
      <c r="E29" s="5">
        <f>IF(OR($C29="",$D29="Completada",$D29="Verificada eficaz"),"",$C29-TODAY())</f>
      </c>
      <c r="F29" s="5">
        <f>IF($A29="","",IF(OR($D29="Completada",$D29="Verificada eficaz"),"Cerrada",IF($C29="","Sin fecha",IF($C29&lt;TODAY(),"Vencida",IF($C29-TODAY()&lt;=7,"Vence en 7 días","En plazo")))))</f>
      </c>
    </row>
    <row r="30" spans="1:6" x14ac:dyDescent="0.25">
      <c r="A30" s="5">
        <f>IF('Acciones correctivas'!A30="","",'Acciones correctivas'!A30)</f>
      </c>
      <c r="B30" s="5">
        <f>IF('Acciones correctivas'!A30="","",'Acciones correctivas'!F30&amp;"")</f>
      </c>
      <c r="C30" s="30">
        <f>IF(OR('Acciones correctivas'!A30="",'Acciones correctivas'!H30=""),"",'Acciones correctivas'!H30)</f>
      </c>
      <c r="D30" s="5">
        <f>IF('Acciones correctivas'!A30="","",'Acciones correctivas'!I30&amp;"")</f>
      </c>
      <c r="E30" s="5">
        <f>IF(OR($C30="",$D30="Completada",$D30="Verificada eficaz"),"",$C30-TODAY())</f>
      </c>
      <c r="F30" s="5">
        <f>IF($A30="","",IF(OR($D30="Completada",$D30="Verificada eficaz"),"Cerrada",IF($C30="","Sin fecha",IF($C30&lt;TODAY(),"Vencida",IF($C30-TODAY()&lt;=7,"Vence en 7 días","En plazo")))))</f>
      </c>
    </row>
    <row r="31" spans="1:6" x14ac:dyDescent="0.25">
      <c r="A31" s="5">
        <f>IF('Acciones correctivas'!A31="","",'Acciones correctivas'!A31)</f>
      </c>
      <c r="B31" s="5">
        <f>IF('Acciones correctivas'!A31="","",'Acciones correctivas'!F31&amp;"")</f>
      </c>
      <c r="C31" s="30">
        <f>IF(OR('Acciones correctivas'!A31="",'Acciones correctivas'!H31=""),"",'Acciones correctivas'!H31)</f>
      </c>
      <c r="D31" s="5">
        <f>IF('Acciones correctivas'!A31="","",'Acciones correctivas'!I31&amp;"")</f>
      </c>
      <c r="E31" s="5">
        <f>IF(OR($C31="",$D31="Completada",$D31="Verificada eficaz"),"",$C31-TODAY())</f>
      </c>
      <c r="F31" s="5">
        <f>IF($A31="","",IF(OR($D31="Completada",$D31="Verificada eficaz"),"Cerrada",IF($C31="","Sin fecha",IF($C31&lt;TODAY(),"Vencida",IF($C31-TODAY()&lt;=7,"Vence en 7 días","En plazo")))))</f>
      </c>
    </row>
    <row r="32" spans="1:6" x14ac:dyDescent="0.25">
      <c r="A32" s="5">
        <f>IF('Acciones correctivas'!A32="","",'Acciones correctivas'!A32)</f>
      </c>
      <c r="B32" s="5">
        <f>IF('Acciones correctivas'!A32="","",'Acciones correctivas'!F32&amp;"")</f>
      </c>
      <c r="C32" s="30">
        <f>IF(OR('Acciones correctivas'!A32="",'Acciones correctivas'!H32=""),"",'Acciones correctivas'!H32)</f>
      </c>
      <c r="D32" s="5">
        <f>IF('Acciones correctivas'!A32="","",'Acciones correctivas'!I32&amp;"")</f>
      </c>
      <c r="E32" s="5">
        <f>IF(OR($C32="",$D32="Completada",$D32="Verificada eficaz"),"",$C32-TODAY())</f>
      </c>
      <c r="F32" s="5">
        <f>IF($A32="","",IF(OR($D32="Completada",$D32="Verificada eficaz"),"Cerrada",IF($C32="","Sin fecha",IF($C32&lt;TODAY(),"Vencida",IF($C32-TODAY()&lt;=7,"Vence en 7 días","En plazo")))))</f>
      </c>
    </row>
    <row r="33" spans="1:6" x14ac:dyDescent="0.25">
      <c r="A33" s="5">
        <f>IF('Acciones correctivas'!A33="","",'Acciones correctivas'!A33)</f>
      </c>
      <c r="B33" s="5">
        <f>IF('Acciones correctivas'!A33="","",'Acciones correctivas'!F33&amp;"")</f>
      </c>
      <c r="C33" s="30">
        <f>IF(OR('Acciones correctivas'!A33="",'Acciones correctivas'!H33=""),"",'Acciones correctivas'!H33)</f>
      </c>
      <c r="D33" s="5">
        <f>IF('Acciones correctivas'!A33="","",'Acciones correctivas'!I33&amp;"")</f>
      </c>
      <c r="E33" s="5">
        <f>IF(OR($C33="",$D33="Completada",$D33="Verificada eficaz"),"",$C33-TODAY())</f>
      </c>
      <c r="F33" s="5">
        <f>IF($A33="","",IF(OR($D33="Completada",$D33="Verificada eficaz"),"Cerrada",IF($C33="","Sin fecha",IF($C33&lt;TODAY(),"Vencida",IF($C33-TODAY()&lt;=7,"Vence en 7 días","En plazo")))))</f>
      </c>
    </row>
    <row r="34" spans="1:6" x14ac:dyDescent="0.25">
      <c r="A34" s="5">
        <f>IF('Acciones correctivas'!A34="","",'Acciones correctivas'!A34)</f>
      </c>
      <c r="B34" s="5">
        <f>IF('Acciones correctivas'!A34="","",'Acciones correctivas'!F34&amp;"")</f>
      </c>
      <c r="C34" s="30">
        <f>IF(OR('Acciones correctivas'!A34="",'Acciones correctivas'!H34=""),"",'Acciones correctivas'!H34)</f>
      </c>
      <c r="D34" s="5">
        <f>IF('Acciones correctivas'!A34="","",'Acciones correctivas'!I34&amp;"")</f>
      </c>
      <c r="E34" s="5">
        <f>IF(OR($C34="",$D34="Completada",$D34="Verificada eficaz"),"",$C34-TODAY())</f>
      </c>
      <c r="F34" s="5">
        <f>IF($A34="","",IF(OR($D34="Completada",$D34="Verificada eficaz"),"Cerrada",IF($C34="","Sin fecha",IF($C34&lt;TODAY(),"Vencida",IF($C34-TODAY()&lt;=7,"Vence en 7 días","En plazo")))))</f>
      </c>
    </row>
    <row r="35" spans="1:6" x14ac:dyDescent="0.25">
      <c r="A35" s="5">
        <f>IF('Acciones correctivas'!A35="","",'Acciones correctivas'!A35)</f>
      </c>
      <c r="B35" s="5">
        <f>IF('Acciones correctivas'!A35="","",'Acciones correctivas'!F35&amp;"")</f>
      </c>
      <c r="C35" s="30">
        <f>IF(OR('Acciones correctivas'!A35="",'Acciones correctivas'!H35=""),"",'Acciones correctivas'!H35)</f>
      </c>
      <c r="D35" s="5">
        <f>IF('Acciones correctivas'!A35="","",'Acciones correctivas'!I35&amp;"")</f>
      </c>
      <c r="E35" s="5">
        <f>IF(OR($C35="",$D35="Completada",$D35="Verificada eficaz"),"",$C35-TODAY())</f>
      </c>
      <c r="F35" s="5">
        <f>IF($A35="","",IF(OR($D35="Completada",$D35="Verificada eficaz"),"Cerrada",IF($C35="","Sin fecha",IF($C35&lt;TODAY(),"Vencida",IF($C35-TODAY()&lt;=7,"Vence en 7 días","En plazo")))))</f>
      </c>
    </row>
    <row r="36" spans="1:6" x14ac:dyDescent="0.25">
      <c r="A36" s="5">
        <f>IF('Acciones correctivas'!A36="","",'Acciones correctivas'!A36)</f>
      </c>
      <c r="B36" s="5">
        <f>IF('Acciones correctivas'!A36="","",'Acciones correctivas'!F36&amp;"")</f>
      </c>
      <c r="C36" s="30">
        <f>IF(OR('Acciones correctivas'!A36="",'Acciones correctivas'!H36=""),"",'Acciones correctivas'!H36)</f>
      </c>
      <c r="D36" s="5">
        <f>IF('Acciones correctivas'!A36="","",'Acciones correctivas'!I36&amp;"")</f>
      </c>
      <c r="E36" s="5">
        <f>IF(OR($C36="",$D36="Completada",$D36="Verificada eficaz"),"",$C36-TODAY())</f>
      </c>
      <c r="F36" s="5">
        <f>IF($A36="","",IF(OR($D36="Completada",$D36="Verificada eficaz"),"Cerrada",IF($C36="","Sin fecha",IF($C36&lt;TODAY(),"Vencida",IF($C36-TODAY()&lt;=7,"Vence en 7 días","En plazo")))))</f>
      </c>
    </row>
    <row r="37" spans="1:6" x14ac:dyDescent="0.25">
      <c r="A37" s="5">
        <f>IF('Acciones correctivas'!A37="","",'Acciones correctivas'!A37)</f>
      </c>
      <c r="B37" s="5">
        <f>IF('Acciones correctivas'!A37="","",'Acciones correctivas'!F37&amp;"")</f>
      </c>
      <c r="C37" s="30">
        <f>IF(OR('Acciones correctivas'!A37="",'Acciones correctivas'!H37=""),"",'Acciones correctivas'!H37)</f>
      </c>
      <c r="D37" s="5">
        <f>IF('Acciones correctivas'!A37="","",'Acciones correctivas'!I37&amp;"")</f>
      </c>
      <c r="E37" s="5">
        <f>IF(OR($C37="",$D37="Completada",$D37="Verificada eficaz"),"",$C37-TODAY())</f>
      </c>
      <c r="F37" s="5">
        <f>IF($A37="","",IF(OR($D37="Completada",$D37="Verificada eficaz"),"Cerrada",IF($C37="","Sin fecha",IF($C37&lt;TODAY(),"Vencida",IF($C37-TODAY()&lt;=7,"Vence en 7 días","En plazo")))))</f>
      </c>
    </row>
    <row r="38" spans="1:6" x14ac:dyDescent="0.25">
      <c r="A38" s="5">
        <f>IF('Acciones correctivas'!A38="","",'Acciones correctivas'!A38)</f>
      </c>
      <c r="B38" s="5">
        <f>IF('Acciones correctivas'!A38="","",'Acciones correctivas'!F38&amp;"")</f>
      </c>
      <c r="C38" s="30">
        <f>IF(OR('Acciones correctivas'!A38="",'Acciones correctivas'!H38=""),"",'Acciones correctivas'!H38)</f>
      </c>
      <c r="D38" s="5">
        <f>IF('Acciones correctivas'!A38="","",'Acciones correctivas'!I38&amp;"")</f>
      </c>
      <c r="E38" s="5">
        <f>IF(OR($C38="",$D38="Completada",$D38="Verificada eficaz"),"",$C38-TODAY())</f>
      </c>
      <c r="F38" s="5">
        <f>IF($A38="","",IF(OR($D38="Completada",$D38="Verificada eficaz"),"Cerrada",IF($C38="","Sin fecha",IF($C38&lt;TODAY(),"Vencida",IF($C38-TODAY()&lt;=7,"Vence en 7 días","En plazo")))))</f>
      </c>
    </row>
    <row r="39" spans="1:6" x14ac:dyDescent="0.25">
      <c r="A39" s="5">
        <f>IF('Acciones correctivas'!A39="","",'Acciones correctivas'!A39)</f>
      </c>
      <c r="B39" s="5">
        <f>IF('Acciones correctivas'!A39="","",'Acciones correctivas'!F39&amp;"")</f>
      </c>
      <c r="C39" s="30">
        <f>IF(OR('Acciones correctivas'!A39="",'Acciones correctivas'!H39=""),"",'Acciones correctivas'!H39)</f>
      </c>
      <c r="D39" s="5">
        <f>IF('Acciones correctivas'!A39="","",'Acciones correctivas'!I39&amp;"")</f>
      </c>
      <c r="E39" s="5">
        <f>IF(OR($C39="",$D39="Completada",$D39="Verificada eficaz"),"",$C39-TODAY())</f>
      </c>
      <c r="F39" s="5">
        <f>IF($A39="","",IF(OR($D39="Completada",$D39="Verificada eficaz"),"Cerrada",IF($C39="","Sin fecha",IF($C39&lt;TODAY(),"Vencida",IF($C39-TODAY()&lt;=7,"Vence en 7 días","En plazo")))))</f>
      </c>
    </row>
    <row r="40" spans="1:6" x14ac:dyDescent="0.25">
      <c r="A40" s="5">
        <f>IF('Acciones correctivas'!A40="","",'Acciones correctivas'!A40)</f>
      </c>
      <c r="B40" s="5">
        <f>IF('Acciones correctivas'!A40="","",'Acciones correctivas'!F40&amp;"")</f>
      </c>
      <c r="C40" s="30">
        <f>IF(OR('Acciones correctivas'!A40="",'Acciones correctivas'!H40=""),"",'Acciones correctivas'!H40)</f>
      </c>
      <c r="D40" s="5">
        <f>IF('Acciones correctivas'!A40="","",'Acciones correctivas'!I40&amp;"")</f>
      </c>
      <c r="E40" s="5">
        <f>IF(OR($C40="",$D40="Completada",$D40="Verificada eficaz"),"",$C40-TODAY())</f>
      </c>
      <c r="F40" s="5">
        <f>IF($A40="","",IF(OR($D40="Completada",$D40="Verificada eficaz"),"Cerrada",IF($C40="","Sin fecha",IF($C40&lt;TODAY(),"Vencida",IF($C40-TODAY()&lt;=7,"Vence en 7 días","En plazo")))))</f>
      </c>
    </row>
    <row r="41" spans="1:6" x14ac:dyDescent="0.25">
      <c r="A41" s="5">
        <f>IF('Acciones correctivas'!A41="","",'Acciones correctivas'!A41)</f>
      </c>
      <c r="B41" s="5">
        <f>IF('Acciones correctivas'!A41="","",'Acciones correctivas'!F41&amp;"")</f>
      </c>
      <c r="C41" s="30">
        <f>IF(OR('Acciones correctivas'!A41="",'Acciones correctivas'!H41=""),"",'Acciones correctivas'!H41)</f>
      </c>
      <c r="D41" s="5">
        <f>IF('Acciones correctivas'!A41="","",'Acciones correctivas'!I41&amp;"")</f>
      </c>
      <c r="E41" s="5">
        <f>IF(OR($C41="",$D41="Completada",$D41="Verificada eficaz"),"",$C41-TODAY())</f>
      </c>
      <c r="F41" s="5">
        <f>IF($A41="","",IF(OR($D41="Completada",$D41="Verificada eficaz"),"Cerrada",IF($C41="","Sin fecha",IF($C41&lt;TODAY(),"Vencida",IF($C41-TODAY()&lt;=7,"Vence en 7 días","En plazo")))))</f>
      </c>
    </row>
    <row r="42" spans="1:6" x14ac:dyDescent="0.25">
      <c r="A42" s="5">
        <f>IF('Acciones correctivas'!A42="","",'Acciones correctivas'!A42)</f>
      </c>
      <c r="B42" s="5">
        <f>IF('Acciones correctivas'!A42="","",'Acciones correctivas'!F42&amp;"")</f>
      </c>
      <c r="C42" s="30">
        <f>IF(OR('Acciones correctivas'!A42="",'Acciones correctivas'!H42=""),"",'Acciones correctivas'!H42)</f>
      </c>
      <c r="D42" s="5">
        <f>IF('Acciones correctivas'!A42="","",'Acciones correctivas'!I42&amp;"")</f>
      </c>
      <c r="E42" s="5">
        <f>IF(OR($C42="",$D42="Completada",$D42="Verificada eficaz"),"",$C42-TODAY())</f>
      </c>
      <c r="F42" s="5">
        <f>IF($A42="","",IF(OR($D42="Completada",$D42="Verificada eficaz"),"Cerrada",IF($C42="","Sin fecha",IF($C42&lt;TODAY(),"Vencida",IF($C42-TODAY()&lt;=7,"Vence en 7 días","En plazo")))))</f>
      </c>
    </row>
    <row r="43" spans="1:6" x14ac:dyDescent="0.25">
      <c r="A43" s="5">
        <f>IF('Acciones correctivas'!A43="","",'Acciones correctivas'!A43)</f>
      </c>
      <c r="B43" s="5">
        <f>IF('Acciones correctivas'!A43="","",'Acciones correctivas'!F43&amp;"")</f>
      </c>
      <c r="C43" s="30">
        <f>IF(OR('Acciones correctivas'!A43="",'Acciones correctivas'!H43=""),"",'Acciones correctivas'!H43)</f>
      </c>
      <c r="D43" s="5">
        <f>IF('Acciones correctivas'!A43="","",'Acciones correctivas'!I43&amp;"")</f>
      </c>
      <c r="E43" s="5">
        <f>IF(OR($C43="",$D43="Completada",$D43="Verificada eficaz"),"",$C43-TODAY())</f>
      </c>
      <c r="F43" s="5">
        <f>IF($A43="","",IF(OR($D43="Completada",$D43="Verificada eficaz"),"Cerrada",IF($C43="","Sin fecha",IF($C43&lt;TODAY(),"Vencida",IF($C43-TODAY()&lt;=7,"Vence en 7 días","En plazo")))))</f>
      </c>
    </row>
    <row r="44" spans="1:6" x14ac:dyDescent="0.25">
      <c r="A44" s="5">
        <f>IF('Acciones correctivas'!A44="","",'Acciones correctivas'!A44)</f>
      </c>
      <c r="B44" s="5">
        <f>IF('Acciones correctivas'!A44="","",'Acciones correctivas'!F44&amp;"")</f>
      </c>
      <c r="C44" s="30">
        <f>IF(OR('Acciones correctivas'!A44="",'Acciones correctivas'!H44=""),"",'Acciones correctivas'!H44)</f>
      </c>
      <c r="D44" s="5">
        <f>IF('Acciones correctivas'!A44="","",'Acciones correctivas'!I44&amp;"")</f>
      </c>
      <c r="E44" s="5">
        <f>IF(OR($C44="",$D44="Completada",$D44="Verificada eficaz"),"",$C44-TODAY())</f>
      </c>
      <c r="F44" s="5">
        <f>IF($A44="","",IF(OR($D44="Completada",$D44="Verificada eficaz"),"Cerrada",IF($C44="","Sin fecha",IF($C44&lt;TODAY(),"Vencida",IF($C44-TODAY()&lt;=7,"Vence en 7 días","En plazo")))))</f>
      </c>
    </row>
    <row r="45" spans="1:6" x14ac:dyDescent="0.25">
      <c r="A45" s="5">
        <f>IF('Acciones correctivas'!A45="","",'Acciones correctivas'!A45)</f>
      </c>
      <c r="B45" s="5">
        <f>IF('Acciones correctivas'!A45="","",'Acciones correctivas'!F45&amp;"")</f>
      </c>
      <c r="C45" s="30">
        <f>IF(OR('Acciones correctivas'!A45="",'Acciones correctivas'!H45=""),"",'Acciones correctivas'!H45)</f>
      </c>
      <c r="D45" s="5">
        <f>IF('Acciones correctivas'!A45="","",'Acciones correctivas'!I45&amp;"")</f>
      </c>
      <c r="E45" s="5">
        <f>IF(OR($C45="",$D45="Completada",$D45="Verificada eficaz"),"",$C45-TODAY())</f>
      </c>
      <c r="F45" s="5">
        <f>IF($A45="","",IF(OR($D45="Completada",$D45="Verificada eficaz"),"Cerrada",IF($C45="","Sin fecha",IF($C45&lt;TODAY(),"Vencida",IF($C45-TODAY()&lt;=7,"Vence en 7 días","En plazo")))))</f>
      </c>
    </row>
    <row r="46" spans="1:6" x14ac:dyDescent="0.25">
      <c r="A46" s="5">
        <f>IF('Acciones correctivas'!A46="","",'Acciones correctivas'!A46)</f>
      </c>
      <c r="B46" s="5">
        <f>IF('Acciones correctivas'!A46="","",'Acciones correctivas'!F46&amp;"")</f>
      </c>
      <c r="C46" s="30">
        <f>IF(OR('Acciones correctivas'!A46="",'Acciones correctivas'!H46=""),"",'Acciones correctivas'!H46)</f>
      </c>
      <c r="D46" s="5">
        <f>IF('Acciones correctivas'!A46="","",'Acciones correctivas'!I46&amp;"")</f>
      </c>
      <c r="E46" s="5">
        <f>IF(OR($C46="",$D46="Completada",$D46="Verificada eficaz"),"",$C46-TODAY())</f>
      </c>
      <c r="F46" s="5">
        <f>IF($A46="","",IF(OR($D46="Completada",$D46="Verificada eficaz"),"Cerrada",IF($C46="","Sin fecha",IF($C46&lt;TODAY(),"Vencida",IF($C46-TODAY()&lt;=7,"Vence en 7 días","En plazo")))))</f>
      </c>
    </row>
    <row r="47" spans="1:6" x14ac:dyDescent="0.25">
      <c r="A47" s="5">
        <f>IF('Acciones correctivas'!A47="","",'Acciones correctivas'!A47)</f>
      </c>
      <c r="B47" s="5">
        <f>IF('Acciones correctivas'!A47="","",'Acciones correctivas'!F47&amp;"")</f>
      </c>
      <c r="C47" s="30">
        <f>IF(OR('Acciones correctivas'!A47="",'Acciones correctivas'!H47=""),"",'Acciones correctivas'!H47)</f>
      </c>
      <c r="D47" s="5">
        <f>IF('Acciones correctivas'!A47="","",'Acciones correctivas'!I47&amp;"")</f>
      </c>
      <c r="E47" s="5">
        <f>IF(OR($C47="",$D47="Completada",$D47="Verificada eficaz"),"",$C47-TODAY())</f>
      </c>
      <c r="F47" s="5">
        <f>IF($A47="","",IF(OR($D47="Completada",$D47="Verificada eficaz"),"Cerrada",IF($C47="","Sin fecha",IF($C47&lt;TODAY(),"Vencida",IF($C47-TODAY()&lt;=7,"Vence en 7 días","En plazo")))))</f>
      </c>
    </row>
    <row r="48" spans="1:6" x14ac:dyDescent="0.25">
      <c r="A48" s="5">
        <f>IF('Acciones correctivas'!A48="","",'Acciones correctivas'!A48)</f>
      </c>
      <c r="B48" s="5">
        <f>IF('Acciones correctivas'!A48="","",'Acciones correctivas'!F48&amp;"")</f>
      </c>
      <c r="C48" s="30">
        <f>IF(OR('Acciones correctivas'!A48="",'Acciones correctivas'!H48=""),"",'Acciones correctivas'!H48)</f>
      </c>
      <c r="D48" s="5">
        <f>IF('Acciones correctivas'!A48="","",'Acciones correctivas'!I48&amp;"")</f>
      </c>
      <c r="E48" s="5">
        <f>IF(OR($C48="",$D48="Completada",$D48="Verificada eficaz"),"",$C48-TODAY())</f>
      </c>
      <c r="F48" s="5">
        <f>IF($A48="","",IF(OR($D48="Completada",$D48="Verificada eficaz"),"Cerrada",IF($C48="","Sin fecha",IF($C48&lt;TODAY(),"Vencida",IF($C48-TODAY()&lt;=7,"Vence en 7 días","En plazo")))))</f>
      </c>
    </row>
    <row r="49" spans="1:6" x14ac:dyDescent="0.25">
      <c r="A49" s="5">
        <f>IF('Acciones correctivas'!A49="","",'Acciones correctivas'!A49)</f>
      </c>
      <c r="B49" s="5">
        <f>IF('Acciones correctivas'!A49="","",'Acciones correctivas'!F49&amp;"")</f>
      </c>
      <c r="C49" s="30">
        <f>IF(OR('Acciones correctivas'!A49="",'Acciones correctivas'!H49=""),"",'Acciones correctivas'!H49)</f>
      </c>
      <c r="D49" s="5">
        <f>IF('Acciones correctivas'!A49="","",'Acciones correctivas'!I49&amp;"")</f>
      </c>
      <c r="E49" s="5">
        <f>IF(OR($C49="",$D49="Completada",$D49="Verificada eficaz"),"",$C49-TODAY())</f>
      </c>
      <c r="F49" s="5">
        <f>IF($A49="","",IF(OR($D49="Completada",$D49="Verificada eficaz"),"Cerrada",IF($C49="","Sin fecha",IF($C49&lt;TODAY(),"Vencida",IF($C49-TODAY()&lt;=7,"Vence en 7 días","En plazo")))))</f>
      </c>
    </row>
    <row r="50" spans="1:6" x14ac:dyDescent="0.25">
      <c r="A50" s="5">
        <f>IF('Acciones correctivas'!A50="","",'Acciones correctivas'!A50)</f>
      </c>
      <c r="B50" s="5">
        <f>IF('Acciones correctivas'!A50="","",'Acciones correctivas'!F50&amp;"")</f>
      </c>
      <c r="C50" s="30">
        <f>IF(OR('Acciones correctivas'!A50="",'Acciones correctivas'!H50=""),"",'Acciones correctivas'!H50)</f>
      </c>
      <c r="D50" s="5">
        <f>IF('Acciones correctivas'!A50="","",'Acciones correctivas'!I50&amp;"")</f>
      </c>
      <c r="E50" s="5">
        <f>IF(OR($C50="",$D50="Completada",$D50="Verificada eficaz"),"",$C50-TODAY())</f>
      </c>
      <c r="F50" s="5">
        <f>IF($A50="","",IF(OR($D50="Completada",$D50="Verificada eficaz"),"Cerrada",IF($C50="","Sin fecha",IF($C50&lt;TODAY(),"Vencida",IF($C50-TODAY()&lt;=7,"Vence en 7 días","En plazo")))))</f>
      </c>
    </row>
    <row r="51" spans="1:6" x14ac:dyDescent="0.25">
      <c r="A51" s="5">
        <f>IF('Acciones correctivas'!A51="","",'Acciones correctivas'!A51)</f>
      </c>
      <c r="B51" s="5">
        <f>IF('Acciones correctivas'!A51="","",'Acciones correctivas'!F51&amp;"")</f>
      </c>
      <c r="C51" s="30">
        <f>IF(OR('Acciones correctivas'!A51="",'Acciones correctivas'!H51=""),"",'Acciones correctivas'!H51)</f>
      </c>
      <c r="D51" s="5">
        <f>IF('Acciones correctivas'!A51="","",'Acciones correctivas'!I51&amp;"")</f>
      </c>
      <c r="E51" s="5">
        <f>IF(OR($C51="",$D51="Completada",$D51="Verificada eficaz"),"",$C51-TODAY())</f>
      </c>
      <c r="F51" s="5">
        <f>IF($A51="","",IF(OR($D51="Completada",$D51="Verificada eficaz"),"Cerrada",IF($C51="","Sin fecha",IF($C51&lt;TODAY(),"Vencida",IF($C51-TODAY()&lt;=7,"Vence en 7 días","En plazo")))))</f>
      </c>
    </row>
    <row r="52" spans="1:6" x14ac:dyDescent="0.25">
      <c r="A52" s="5">
        <f>IF('Acciones correctivas'!A52="","",'Acciones correctivas'!A52)</f>
      </c>
      <c r="B52" s="5">
        <f>IF('Acciones correctivas'!A52="","",'Acciones correctivas'!F52&amp;"")</f>
      </c>
      <c r="C52" s="30">
        <f>IF(OR('Acciones correctivas'!A52="",'Acciones correctivas'!H52=""),"",'Acciones correctivas'!H52)</f>
      </c>
      <c r="D52" s="5">
        <f>IF('Acciones correctivas'!A52="","",'Acciones correctivas'!I52&amp;"")</f>
      </c>
      <c r="E52" s="5">
        <f>IF(OR($C52="",$D52="Completada",$D52="Verificada eficaz"),"",$C52-TODAY())</f>
      </c>
      <c r="F52" s="5">
        <f>IF($A52="","",IF(OR($D52="Completada",$D52="Verificada eficaz"),"Cerrada",IF($C52="","Sin fecha",IF($C52&lt;TODAY(),"Vencida",IF($C52-TODAY()&lt;=7,"Vence en 7 días","En plazo")))))</f>
      </c>
    </row>
    <row r="53" spans="1:6" x14ac:dyDescent="0.25">
      <c r="A53" s="5">
        <f>IF('Acciones correctivas'!A53="","",'Acciones correctivas'!A53)</f>
      </c>
      <c r="B53" s="5">
        <f>IF('Acciones correctivas'!A53="","",'Acciones correctivas'!F53&amp;"")</f>
      </c>
      <c r="C53" s="30">
        <f>IF(OR('Acciones correctivas'!A53="",'Acciones correctivas'!H53=""),"",'Acciones correctivas'!H53)</f>
      </c>
      <c r="D53" s="5">
        <f>IF('Acciones correctivas'!A53="","",'Acciones correctivas'!I53&amp;"")</f>
      </c>
      <c r="E53" s="5">
        <f>IF(OR($C53="",$D53="Completada",$D53="Verificada eficaz"),"",$C53-TODAY())</f>
      </c>
      <c r="F53" s="5">
        <f>IF($A53="","",IF(OR($D53="Completada",$D53="Verificada eficaz"),"Cerrada",IF($C53="","Sin fecha",IF($C53&lt;TODAY(),"Vencida",IF($C53-TODAY()&lt;=7,"Vence en 7 días","En plazo")))))</f>
      </c>
    </row>
    <row r="54" spans="1:6" x14ac:dyDescent="0.25">
      <c r="A54" s="5">
        <f>IF('Acciones correctivas'!A54="","",'Acciones correctivas'!A54)</f>
      </c>
      <c r="B54" s="5">
        <f>IF('Acciones correctivas'!A54="","",'Acciones correctivas'!F54&amp;"")</f>
      </c>
      <c r="C54" s="30">
        <f>IF(OR('Acciones correctivas'!A54="",'Acciones correctivas'!H54=""),"",'Acciones correctivas'!H54)</f>
      </c>
      <c r="D54" s="5">
        <f>IF('Acciones correctivas'!A54="","",'Acciones correctivas'!I54&amp;"")</f>
      </c>
      <c r="E54" s="5">
        <f>IF(OR($C54="",$D54="Completada",$D54="Verificada eficaz"),"",$C54-TODAY())</f>
      </c>
      <c r="F54" s="5">
        <f>IF($A54="","",IF(OR($D54="Completada",$D54="Verificada eficaz"),"Cerrada",IF($C54="","Sin fecha",IF($C54&lt;TODAY(),"Vencida",IF($C54-TODAY()&lt;=7,"Vence en 7 días","En plazo")))))</f>
      </c>
    </row>
    <row r="55" spans="1:6" x14ac:dyDescent="0.25">
      <c r="A55" s="5">
        <f>IF('Acciones correctivas'!A55="","",'Acciones correctivas'!A55)</f>
      </c>
      <c r="B55" s="5">
        <f>IF('Acciones correctivas'!A55="","",'Acciones correctivas'!F55&amp;"")</f>
      </c>
      <c r="C55" s="30">
        <f>IF(OR('Acciones correctivas'!A55="",'Acciones correctivas'!H55=""),"",'Acciones correctivas'!H55)</f>
      </c>
      <c r="D55" s="5">
        <f>IF('Acciones correctivas'!A55="","",'Acciones correctivas'!I55&amp;"")</f>
      </c>
      <c r="E55" s="5">
        <f>IF(OR($C55="",$D55="Completada",$D55="Verificada eficaz"),"",$C55-TODAY())</f>
      </c>
      <c r="F55" s="5">
        <f>IF($A55="","",IF(OR($D55="Completada",$D55="Verificada eficaz"),"Cerrada",IF($C55="","Sin fecha",IF($C55&lt;TODAY(),"Vencida",IF($C55-TODAY()&lt;=7,"Vence en 7 días","En plazo")))))</f>
      </c>
    </row>
    <row r="56" spans="1:6" x14ac:dyDescent="0.25">
      <c r="A56" s="5">
        <f>IF('Acciones correctivas'!A56="","",'Acciones correctivas'!A56)</f>
      </c>
      <c r="B56" s="5">
        <f>IF('Acciones correctivas'!A56="","",'Acciones correctivas'!F56&amp;"")</f>
      </c>
      <c r="C56" s="30">
        <f>IF(OR('Acciones correctivas'!A56="",'Acciones correctivas'!H56=""),"",'Acciones correctivas'!H56)</f>
      </c>
      <c r="D56" s="5">
        <f>IF('Acciones correctivas'!A56="","",'Acciones correctivas'!I56&amp;"")</f>
      </c>
      <c r="E56" s="5">
        <f>IF(OR($C56="",$D56="Completada",$D56="Verificada eficaz"),"",$C56-TODAY())</f>
      </c>
      <c r="F56" s="5">
        <f>IF($A56="","",IF(OR($D56="Completada",$D56="Verificada eficaz"),"Cerrada",IF($C56="","Sin fecha",IF($C56&lt;TODAY(),"Vencida",IF($C56-TODAY()&lt;=7,"Vence en 7 días","En plazo")))))</f>
      </c>
    </row>
    <row r="57" spans="1:6" x14ac:dyDescent="0.25">
      <c r="A57" s="5">
        <f>IF('Acciones correctivas'!A57="","",'Acciones correctivas'!A57)</f>
      </c>
      <c r="B57" s="5">
        <f>IF('Acciones correctivas'!A57="","",'Acciones correctivas'!F57&amp;"")</f>
      </c>
      <c r="C57" s="30">
        <f>IF(OR('Acciones correctivas'!A57="",'Acciones correctivas'!H57=""),"",'Acciones correctivas'!H57)</f>
      </c>
      <c r="D57" s="5">
        <f>IF('Acciones correctivas'!A57="","",'Acciones correctivas'!I57&amp;"")</f>
      </c>
      <c r="E57" s="5">
        <f>IF(OR($C57="",$D57="Completada",$D57="Verificada eficaz"),"",$C57-TODAY())</f>
      </c>
      <c r="F57" s="5">
        <f>IF($A57="","",IF(OR($D57="Completada",$D57="Verificada eficaz"),"Cerrada",IF($C57="","Sin fecha",IF($C57&lt;TODAY(),"Vencida",IF($C57-TODAY()&lt;=7,"Vence en 7 días","En plazo")))))</f>
      </c>
    </row>
    <row r="58" spans="1:6" x14ac:dyDescent="0.25">
      <c r="A58" s="5">
        <f>IF('Acciones correctivas'!A58="","",'Acciones correctivas'!A58)</f>
      </c>
      <c r="B58" s="5">
        <f>IF('Acciones correctivas'!A58="","",'Acciones correctivas'!F58&amp;"")</f>
      </c>
      <c r="C58" s="30">
        <f>IF(OR('Acciones correctivas'!A58="",'Acciones correctivas'!H58=""),"",'Acciones correctivas'!H58)</f>
      </c>
      <c r="D58" s="5">
        <f>IF('Acciones correctivas'!A58="","",'Acciones correctivas'!I58&amp;"")</f>
      </c>
      <c r="E58" s="5">
        <f>IF(OR($C58="",$D58="Completada",$D58="Verificada eficaz"),"",$C58-TODAY())</f>
      </c>
      <c r="F58" s="5">
        <f>IF($A58="","",IF(OR($D58="Completada",$D58="Verificada eficaz"),"Cerrada",IF($C58="","Sin fecha",IF($C58&lt;TODAY(),"Vencida",IF($C58-TODAY()&lt;=7,"Vence en 7 días","En plazo")))))</f>
      </c>
    </row>
    <row r="59" spans="1:6" x14ac:dyDescent="0.25">
      <c r="A59" s="5">
        <f>IF('Acciones correctivas'!A59="","",'Acciones correctivas'!A59)</f>
      </c>
      <c r="B59" s="5">
        <f>IF('Acciones correctivas'!A59="","",'Acciones correctivas'!F59&amp;"")</f>
      </c>
      <c r="C59" s="30">
        <f>IF(OR('Acciones correctivas'!A59="",'Acciones correctivas'!H59=""),"",'Acciones correctivas'!H59)</f>
      </c>
      <c r="D59" s="5">
        <f>IF('Acciones correctivas'!A59="","",'Acciones correctivas'!I59&amp;"")</f>
      </c>
      <c r="E59" s="5">
        <f>IF(OR($C59="",$D59="Completada",$D59="Verificada eficaz"),"",$C59-TODAY())</f>
      </c>
      <c r="F59" s="5">
        <f>IF($A59="","",IF(OR($D59="Completada",$D59="Verificada eficaz"),"Cerrada",IF($C59="","Sin fecha",IF($C59&lt;TODAY(),"Vencida",IF($C59-TODAY()&lt;=7,"Vence en 7 días","En plazo")))))</f>
      </c>
    </row>
    <row r="60" spans="1:6" x14ac:dyDescent="0.25">
      <c r="A60" s="5">
        <f>IF('Acciones correctivas'!A60="","",'Acciones correctivas'!A60)</f>
      </c>
      <c r="B60" s="5">
        <f>IF('Acciones correctivas'!A60="","",'Acciones correctivas'!F60&amp;"")</f>
      </c>
      <c r="C60" s="30">
        <f>IF(OR('Acciones correctivas'!A60="",'Acciones correctivas'!H60=""),"",'Acciones correctivas'!H60)</f>
      </c>
      <c r="D60" s="5">
        <f>IF('Acciones correctivas'!A60="","",'Acciones correctivas'!I60&amp;"")</f>
      </c>
      <c r="E60" s="5">
        <f>IF(OR($C60="",$D60="Completada",$D60="Verificada eficaz"),"",$C60-TODAY())</f>
      </c>
      <c r="F60" s="5">
        <f>IF($A60="","",IF(OR($D60="Completada",$D60="Verificada eficaz"),"Cerrada",IF($C60="","Sin fecha",IF($C60&lt;TODAY(),"Vencida",IF($C60-TODAY()&lt;=7,"Vence en 7 días","En plazo")))))</f>
      </c>
    </row>
    <row r="61" spans="1:6" x14ac:dyDescent="0.25">
      <c r="A61" s="5">
        <f>IF('Acciones correctivas'!A61="","",'Acciones correctivas'!A61)</f>
      </c>
      <c r="B61" s="5">
        <f>IF('Acciones correctivas'!A61="","",'Acciones correctivas'!F61&amp;"")</f>
      </c>
      <c r="C61" s="30">
        <f>IF(OR('Acciones correctivas'!A61="",'Acciones correctivas'!H61=""),"",'Acciones correctivas'!H61)</f>
      </c>
      <c r="D61" s="5">
        <f>IF('Acciones correctivas'!A61="","",'Acciones correctivas'!I61&amp;"")</f>
      </c>
      <c r="E61" s="5">
        <f>IF(OR($C61="",$D61="Completada",$D61="Verificada eficaz"),"",$C61-TODAY())</f>
      </c>
      <c r="F61" s="5">
        <f>IF($A61="","",IF(OR($D61="Completada",$D61="Verificada eficaz"),"Cerrada",IF($C61="","Sin fecha",IF($C61&lt;TODAY(),"Vencida",IF($C61-TODAY()&lt;=7,"Vence en 7 días","En plazo")))))</f>
      </c>
    </row>
    <row r="62" spans="1:6" x14ac:dyDescent="0.25">
      <c r="A62" s="5">
        <f>IF('Acciones correctivas'!A62="","",'Acciones correctivas'!A62)</f>
      </c>
      <c r="B62" s="5">
        <f>IF('Acciones correctivas'!A62="","",'Acciones correctivas'!F62&amp;"")</f>
      </c>
      <c r="C62" s="30">
        <f>IF(OR('Acciones correctivas'!A62="",'Acciones correctivas'!H62=""),"",'Acciones correctivas'!H62)</f>
      </c>
      <c r="D62" s="5">
        <f>IF('Acciones correctivas'!A62="","",'Acciones correctivas'!I62&amp;"")</f>
      </c>
      <c r="E62" s="5">
        <f>IF(OR($C62="",$D62="Completada",$D62="Verificada eficaz"),"",$C62-TODAY())</f>
      </c>
      <c r="F62" s="5">
        <f>IF($A62="","",IF(OR($D62="Completada",$D62="Verificada eficaz"),"Cerrada",IF($C62="","Sin fecha",IF($C62&lt;TODAY(),"Vencida",IF($C62-TODAY()&lt;=7,"Vence en 7 días","En plazo")))))</f>
      </c>
    </row>
    <row r="63" spans="1:6" x14ac:dyDescent="0.25">
      <c r="A63" s="5">
        <f>IF('Acciones correctivas'!A63="","",'Acciones correctivas'!A63)</f>
      </c>
      <c r="B63" s="5">
        <f>IF('Acciones correctivas'!A63="","",'Acciones correctivas'!F63&amp;"")</f>
      </c>
      <c r="C63" s="30">
        <f>IF(OR('Acciones correctivas'!A63="",'Acciones correctivas'!H63=""),"",'Acciones correctivas'!H63)</f>
      </c>
      <c r="D63" s="5">
        <f>IF('Acciones correctivas'!A63="","",'Acciones correctivas'!I63&amp;"")</f>
      </c>
      <c r="E63" s="5">
        <f>IF(OR($C63="",$D63="Completada",$D63="Verificada eficaz"),"",$C63-TODAY())</f>
      </c>
      <c r="F63" s="5">
        <f>IF($A63="","",IF(OR($D63="Completada",$D63="Verificada eficaz"),"Cerrada",IF($C63="","Sin fecha",IF($C63&lt;TODAY(),"Vencida",IF($C63-TODAY()&lt;=7,"Vence en 7 días","En plazo")))))</f>
      </c>
    </row>
    <row r="64" spans="1:6" x14ac:dyDescent="0.25">
      <c r="A64" s="5">
        <f>IF('Acciones correctivas'!A64="","",'Acciones correctivas'!A64)</f>
      </c>
      <c r="B64" s="5">
        <f>IF('Acciones correctivas'!A64="","",'Acciones correctivas'!F64&amp;"")</f>
      </c>
      <c r="C64" s="30">
        <f>IF(OR('Acciones correctivas'!A64="",'Acciones correctivas'!H64=""),"",'Acciones correctivas'!H64)</f>
      </c>
      <c r="D64" s="5">
        <f>IF('Acciones correctivas'!A64="","",'Acciones correctivas'!I64&amp;"")</f>
      </c>
      <c r="E64" s="5">
        <f>IF(OR($C64="",$D64="Completada",$D64="Verificada eficaz"),"",$C64-TODAY())</f>
      </c>
      <c r="F64" s="5">
        <f>IF($A64="","",IF(OR($D64="Completada",$D64="Verificada eficaz"),"Cerrada",IF($C64="","Sin fecha",IF($C64&lt;TODAY(),"Vencida",IF($C64-TODAY()&lt;=7,"Vence en 7 días","En plazo")))))</f>
      </c>
    </row>
    <row r="65" spans="1:6" x14ac:dyDescent="0.25">
      <c r="A65" s="5">
        <f>IF('Acciones correctivas'!A65="","",'Acciones correctivas'!A65)</f>
      </c>
      <c r="B65" s="5">
        <f>IF('Acciones correctivas'!A65="","",'Acciones correctivas'!F65&amp;"")</f>
      </c>
      <c r="C65" s="30">
        <f>IF(OR('Acciones correctivas'!A65="",'Acciones correctivas'!H65=""),"",'Acciones correctivas'!H65)</f>
      </c>
      <c r="D65" s="5">
        <f>IF('Acciones correctivas'!A65="","",'Acciones correctivas'!I65&amp;"")</f>
      </c>
      <c r="E65" s="5">
        <f>IF(OR($C65="",$D65="Completada",$D65="Verificada eficaz"),"",$C65-TODAY())</f>
      </c>
      <c r="F65" s="5">
        <f>IF($A65="","",IF(OR($D65="Completada",$D65="Verificada eficaz"),"Cerrada",IF($C65="","Sin fecha",IF($C65&lt;TODAY(),"Vencida",IF($C65-TODAY()&lt;=7,"Vence en 7 días","En plazo")))))</f>
      </c>
    </row>
    <row r="66" spans="1:6" x14ac:dyDescent="0.25">
      <c r="A66" s="5">
        <f>IF('Acciones correctivas'!A66="","",'Acciones correctivas'!A66)</f>
      </c>
      <c r="B66" s="5">
        <f>IF('Acciones correctivas'!A66="","",'Acciones correctivas'!F66&amp;"")</f>
      </c>
      <c r="C66" s="30">
        <f>IF(OR('Acciones correctivas'!A66="",'Acciones correctivas'!H66=""),"",'Acciones correctivas'!H66)</f>
      </c>
      <c r="D66" s="5">
        <f>IF('Acciones correctivas'!A66="","",'Acciones correctivas'!I66&amp;"")</f>
      </c>
      <c r="E66" s="5">
        <f>IF(OR($C66="",$D66="Completada",$D66="Verificada eficaz"),"",$C66-TODAY())</f>
      </c>
      <c r="F66" s="5">
        <f>IF($A66="","",IF(OR($D66="Completada",$D66="Verificada eficaz"),"Cerrada",IF($C66="","Sin fecha",IF($C66&lt;TODAY(),"Vencida",IF($C66-TODAY()&lt;=7,"Vence en 7 días","En plazo")))))</f>
      </c>
    </row>
    <row r="67" spans="1:6" x14ac:dyDescent="0.25">
      <c r="A67" s="5">
        <f>IF('Acciones correctivas'!A67="","",'Acciones correctivas'!A67)</f>
      </c>
      <c r="B67" s="5">
        <f>IF('Acciones correctivas'!A67="","",'Acciones correctivas'!F67&amp;"")</f>
      </c>
      <c r="C67" s="30">
        <f>IF(OR('Acciones correctivas'!A67="",'Acciones correctivas'!H67=""),"",'Acciones correctivas'!H67)</f>
      </c>
      <c r="D67" s="5">
        <f>IF('Acciones correctivas'!A67="","",'Acciones correctivas'!I67&amp;"")</f>
      </c>
      <c r="E67" s="5">
        <f>IF(OR($C67="",$D67="Completada",$D67="Verificada eficaz"),"",$C67-TODAY())</f>
      </c>
      <c r="F67" s="5">
        <f>IF($A67="","",IF(OR($D67="Completada",$D67="Verificada eficaz"),"Cerrada",IF($C67="","Sin fecha",IF($C67&lt;TODAY(),"Vencida",IF($C67-TODAY()&lt;=7,"Vence en 7 días","En plazo")))))</f>
      </c>
    </row>
    <row r="68" spans="1:6" x14ac:dyDescent="0.25">
      <c r="A68" s="5">
        <f>IF('Acciones correctivas'!A68="","",'Acciones correctivas'!A68)</f>
      </c>
      <c r="B68" s="5">
        <f>IF('Acciones correctivas'!A68="","",'Acciones correctivas'!F68&amp;"")</f>
      </c>
      <c r="C68" s="30">
        <f>IF(OR('Acciones correctivas'!A68="",'Acciones correctivas'!H68=""),"",'Acciones correctivas'!H68)</f>
      </c>
      <c r="D68" s="5">
        <f>IF('Acciones correctivas'!A68="","",'Acciones correctivas'!I68&amp;"")</f>
      </c>
      <c r="E68" s="5">
        <f>IF(OR($C68="",$D68="Completada",$D68="Verificada eficaz"),"",$C68-TODAY())</f>
      </c>
      <c r="F68" s="5">
        <f>IF($A68="","",IF(OR($D68="Completada",$D68="Verificada eficaz"),"Cerrada",IF($C68="","Sin fecha",IF($C68&lt;TODAY(),"Vencida",IF($C68-TODAY()&lt;=7,"Vence en 7 días","En plazo")))))</f>
      </c>
    </row>
    <row r="69" spans="1:6" x14ac:dyDescent="0.25">
      <c r="A69" s="5">
        <f>IF('Acciones correctivas'!A69="","",'Acciones correctivas'!A69)</f>
      </c>
      <c r="B69" s="5">
        <f>IF('Acciones correctivas'!A69="","",'Acciones correctivas'!F69&amp;"")</f>
      </c>
      <c r="C69" s="30">
        <f>IF(OR('Acciones correctivas'!A69="",'Acciones correctivas'!H69=""),"",'Acciones correctivas'!H69)</f>
      </c>
      <c r="D69" s="5">
        <f>IF('Acciones correctivas'!A69="","",'Acciones correctivas'!I69&amp;"")</f>
      </c>
      <c r="E69" s="5">
        <f>IF(OR($C69="",$D69="Completada",$D69="Verificada eficaz"),"",$C69-TODAY())</f>
      </c>
      <c r="F69" s="5">
        <f>IF($A69="","",IF(OR($D69="Completada",$D69="Verificada eficaz"),"Cerrada",IF($C69="","Sin fecha",IF($C69&lt;TODAY(),"Vencida",IF($C69-TODAY()&lt;=7,"Vence en 7 días","En plazo")))))</f>
      </c>
    </row>
    <row r="70" spans="1:6" x14ac:dyDescent="0.25">
      <c r="A70" s="5">
        <f>IF('Acciones correctivas'!A70="","",'Acciones correctivas'!A70)</f>
      </c>
      <c r="B70" s="5">
        <f>IF('Acciones correctivas'!A70="","",'Acciones correctivas'!F70&amp;"")</f>
      </c>
      <c r="C70" s="30">
        <f>IF(OR('Acciones correctivas'!A70="",'Acciones correctivas'!H70=""),"",'Acciones correctivas'!H70)</f>
      </c>
      <c r="D70" s="5">
        <f>IF('Acciones correctivas'!A70="","",'Acciones correctivas'!I70&amp;"")</f>
      </c>
      <c r="E70" s="5">
        <f>IF(OR($C70="",$D70="Completada",$D70="Verificada eficaz"),"",$C70-TODAY())</f>
      </c>
      <c r="F70" s="5">
        <f>IF($A70="","",IF(OR($D70="Completada",$D70="Verificada eficaz"),"Cerrada",IF($C70="","Sin fecha",IF($C70&lt;TODAY(),"Vencida",IF($C70-TODAY()&lt;=7,"Vence en 7 días","En plazo")))))</f>
      </c>
    </row>
    <row r="71" spans="1:6" x14ac:dyDescent="0.25">
      <c r="A71" s="5">
        <f>IF('Acciones correctivas'!A71="","",'Acciones correctivas'!A71)</f>
      </c>
      <c r="B71" s="5">
        <f>IF('Acciones correctivas'!A71="","",'Acciones correctivas'!F71&amp;"")</f>
      </c>
      <c r="C71" s="30">
        <f>IF(OR('Acciones correctivas'!A71="",'Acciones correctivas'!H71=""),"",'Acciones correctivas'!H71)</f>
      </c>
      <c r="D71" s="5">
        <f>IF('Acciones correctivas'!A71="","",'Acciones correctivas'!I71&amp;"")</f>
      </c>
      <c r="E71" s="5">
        <f>IF(OR($C71="",$D71="Completada",$D71="Verificada eficaz"),"",$C71-TODAY())</f>
      </c>
      <c r="F71" s="5">
        <f>IF($A71="","",IF(OR($D71="Completada",$D71="Verificada eficaz"),"Cerrada",IF($C71="","Sin fecha",IF($C71&lt;TODAY(),"Vencida",IF($C71-TODAY()&lt;=7,"Vence en 7 días","En plazo")))))</f>
      </c>
    </row>
    <row r="72" spans="1:6" x14ac:dyDescent="0.25">
      <c r="A72" s="5">
        <f>IF('Acciones correctivas'!A72="","",'Acciones correctivas'!A72)</f>
      </c>
      <c r="B72" s="5">
        <f>IF('Acciones correctivas'!A72="","",'Acciones correctivas'!F72&amp;"")</f>
      </c>
      <c r="C72" s="30">
        <f>IF(OR('Acciones correctivas'!A72="",'Acciones correctivas'!H72=""),"",'Acciones correctivas'!H72)</f>
      </c>
      <c r="D72" s="5">
        <f>IF('Acciones correctivas'!A72="","",'Acciones correctivas'!I72&amp;"")</f>
      </c>
      <c r="E72" s="5">
        <f>IF(OR($C72="",$D72="Completada",$D72="Verificada eficaz"),"",$C72-TODAY())</f>
      </c>
      <c r="F72" s="5">
        <f>IF($A72="","",IF(OR($D72="Completada",$D72="Verificada eficaz"),"Cerrada",IF($C72="","Sin fecha",IF($C72&lt;TODAY(),"Vencida",IF($C72-TODAY()&lt;=7,"Vence en 7 días","En plazo")))))</f>
      </c>
    </row>
    <row r="73" spans="1:6" x14ac:dyDescent="0.25">
      <c r="A73" s="5">
        <f>IF('Acciones correctivas'!A73="","",'Acciones correctivas'!A73)</f>
      </c>
      <c r="B73" s="5">
        <f>IF('Acciones correctivas'!A73="","",'Acciones correctivas'!F73&amp;"")</f>
      </c>
      <c r="C73" s="30">
        <f>IF(OR('Acciones correctivas'!A73="",'Acciones correctivas'!H73=""),"",'Acciones correctivas'!H73)</f>
      </c>
      <c r="D73" s="5">
        <f>IF('Acciones correctivas'!A73="","",'Acciones correctivas'!I73&amp;"")</f>
      </c>
      <c r="E73" s="5">
        <f>IF(OR($C73="",$D73="Completada",$D73="Verificada eficaz"),"",$C73-TODAY())</f>
      </c>
      <c r="F73" s="5">
        <f>IF($A73="","",IF(OR($D73="Completada",$D73="Verificada eficaz"),"Cerrada",IF($C73="","Sin fecha",IF($C73&lt;TODAY(),"Vencida",IF($C73-TODAY()&lt;=7,"Vence en 7 días","En plazo")))))</f>
      </c>
    </row>
    <row r="74" spans="1:6" x14ac:dyDescent="0.25">
      <c r="A74" s="5">
        <f>IF('Acciones correctivas'!A74="","",'Acciones correctivas'!A74)</f>
      </c>
      <c r="B74" s="5">
        <f>IF('Acciones correctivas'!A74="","",'Acciones correctivas'!F74&amp;"")</f>
      </c>
      <c r="C74" s="30">
        <f>IF(OR('Acciones correctivas'!A74="",'Acciones correctivas'!H74=""),"",'Acciones correctivas'!H74)</f>
      </c>
      <c r="D74" s="5">
        <f>IF('Acciones correctivas'!A74="","",'Acciones correctivas'!I74&amp;"")</f>
      </c>
      <c r="E74" s="5">
        <f>IF(OR($C74="",$D74="Completada",$D74="Verificada eficaz"),"",$C74-TODAY())</f>
      </c>
      <c r="F74" s="5">
        <f>IF($A74="","",IF(OR($D74="Completada",$D74="Verificada eficaz"),"Cerrada",IF($C74="","Sin fecha",IF($C74&lt;TODAY(),"Vencida",IF($C74-TODAY()&lt;=7,"Vence en 7 días","En plazo")))))</f>
      </c>
    </row>
    <row r="75" spans="1:6" x14ac:dyDescent="0.25">
      <c r="A75" s="5">
        <f>IF('Acciones correctivas'!A75="","",'Acciones correctivas'!A75)</f>
      </c>
      <c r="B75" s="5">
        <f>IF('Acciones correctivas'!A75="","",'Acciones correctivas'!F75&amp;"")</f>
      </c>
      <c r="C75" s="30">
        <f>IF(OR('Acciones correctivas'!A75="",'Acciones correctivas'!H75=""),"",'Acciones correctivas'!H75)</f>
      </c>
      <c r="D75" s="5">
        <f>IF('Acciones correctivas'!A75="","",'Acciones correctivas'!I75&amp;"")</f>
      </c>
      <c r="E75" s="5">
        <f>IF(OR($C75="",$D75="Completada",$D75="Verificada eficaz"),"",$C75-TODAY())</f>
      </c>
      <c r="F75" s="5">
        <f>IF($A75="","",IF(OR($D75="Completada",$D75="Verificada eficaz"),"Cerrada",IF($C75="","Sin fecha",IF($C75&lt;TODAY(),"Vencida",IF($C75-TODAY()&lt;=7,"Vence en 7 días","En plazo")))))</f>
      </c>
    </row>
    <row r="76" spans="1:6" x14ac:dyDescent="0.25">
      <c r="A76" s="5">
        <f>IF('Acciones correctivas'!A76="","",'Acciones correctivas'!A76)</f>
      </c>
      <c r="B76" s="5">
        <f>IF('Acciones correctivas'!A76="","",'Acciones correctivas'!F76&amp;"")</f>
      </c>
      <c r="C76" s="30">
        <f>IF(OR('Acciones correctivas'!A76="",'Acciones correctivas'!H76=""),"",'Acciones correctivas'!H76)</f>
      </c>
      <c r="D76" s="5">
        <f>IF('Acciones correctivas'!A76="","",'Acciones correctivas'!I76&amp;"")</f>
      </c>
      <c r="E76" s="5">
        <f>IF(OR($C76="",$D76="Completada",$D76="Verificada eficaz"),"",$C76-TODAY())</f>
      </c>
      <c r="F76" s="5">
        <f>IF($A76="","",IF(OR($D76="Completada",$D76="Verificada eficaz"),"Cerrada",IF($C76="","Sin fecha",IF($C76&lt;TODAY(),"Vencida",IF($C76-TODAY()&lt;=7,"Vence en 7 días","En plazo")))))</f>
      </c>
    </row>
    <row r="77" spans="1:6" x14ac:dyDescent="0.25">
      <c r="A77" s="5">
        <f>IF('Acciones correctivas'!A77="","",'Acciones correctivas'!A77)</f>
      </c>
      <c r="B77" s="5">
        <f>IF('Acciones correctivas'!A77="","",'Acciones correctivas'!F77&amp;"")</f>
      </c>
      <c r="C77" s="30">
        <f>IF(OR('Acciones correctivas'!A77="",'Acciones correctivas'!H77=""),"",'Acciones correctivas'!H77)</f>
      </c>
      <c r="D77" s="5">
        <f>IF('Acciones correctivas'!A77="","",'Acciones correctivas'!I77&amp;"")</f>
      </c>
      <c r="E77" s="5">
        <f>IF(OR($C77="",$D77="Completada",$D77="Verificada eficaz"),"",$C77-TODAY())</f>
      </c>
      <c r="F77" s="5">
        <f>IF($A77="","",IF(OR($D77="Completada",$D77="Verificada eficaz"),"Cerrada",IF($C77="","Sin fecha",IF($C77&lt;TODAY(),"Vencida",IF($C77-TODAY()&lt;=7,"Vence en 7 días","En plazo")))))</f>
      </c>
    </row>
    <row r="78" spans="1:6" x14ac:dyDescent="0.25">
      <c r="A78" s="5">
        <f>IF('Acciones correctivas'!A78="","",'Acciones correctivas'!A78)</f>
      </c>
      <c r="B78" s="5">
        <f>IF('Acciones correctivas'!A78="","",'Acciones correctivas'!F78&amp;"")</f>
      </c>
      <c r="C78" s="30">
        <f>IF(OR('Acciones correctivas'!A78="",'Acciones correctivas'!H78=""),"",'Acciones correctivas'!H78)</f>
      </c>
      <c r="D78" s="5">
        <f>IF('Acciones correctivas'!A78="","",'Acciones correctivas'!I78&amp;"")</f>
      </c>
      <c r="E78" s="5">
        <f>IF(OR($C78="",$D78="Completada",$D78="Verificada eficaz"),"",$C78-TODAY())</f>
      </c>
      <c r="F78" s="5">
        <f>IF($A78="","",IF(OR($D78="Completada",$D78="Verificada eficaz"),"Cerrada",IF($C78="","Sin fecha",IF($C78&lt;TODAY(),"Vencida",IF($C78-TODAY()&lt;=7,"Vence en 7 días","En plazo")))))</f>
      </c>
    </row>
    <row r="79" spans="1:6" x14ac:dyDescent="0.25">
      <c r="A79" s="5">
        <f>IF('Acciones correctivas'!A79="","",'Acciones correctivas'!A79)</f>
      </c>
      <c r="B79" s="5">
        <f>IF('Acciones correctivas'!A79="","",'Acciones correctivas'!F79&amp;"")</f>
      </c>
      <c r="C79" s="30">
        <f>IF(OR('Acciones correctivas'!A79="",'Acciones correctivas'!H79=""),"",'Acciones correctivas'!H79)</f>
      </c>
      <c r="D79" s="5">
        <f>IF('Acciones correctivas'!A79="","",'Acciones correctivas'!I79&amp;"")</f>
      </c>
      <c r="E79" s="5">
        <f>IF(OR($C79="",$D79="Completada",$D79="Verificada eficaz"),"",$C79-TODAY())</f>
      </c>
      <c r="F79" s="5">
        <f>IF($A79="","",IF(OR($D79="Completada",$D79="Verificada eficaz"),"Cerrada",IF($C79="","Sin fecha",IF($C79&lt;TODAY(),"Vencida",IF($C79-TODAY()&lt;=7,"Vence en 7 días","En plazo")))))</f>
      </c>
    </row>
    <row r="80" spans="1:6" x14ac:dyDescent="0.25">
      <c r="A80" s="5">
        <f>IF('Acciones correctivas'!A80="","",'Acciones correctivas'!A80)</f>
      </c>
      <c r="B80" s="5">
        <f>IF('Acciones correctivas'!A80="","",'Acciones correctivas'!F80&amp;"")</f>
      </c>
      <c r="C80" s="30">
        <f>IF(OR('Acciones correctivas'!A80="",'Acciones correctivas'!H80=""),"",'Acciones correctivas'!H80)</f>
      </c>
      <c r="D80" s="5">
        <f>IF('Acciones correctivas'!A80="","",'Acciones correctivas'!I80&amp;"")</f>
      </c>
      <c r="E80" s="5">
        <f>IF(OR($C80="",$D80="Completada",$D80="Verificada eficaz"),"",$C80-TODAY())</f>
      </c>
      <c r="F80" s="5">
        <f>IF($A80="","",IF(OR($D80="Completada",$D80="Verificada eficaz"),"Cerrada",IF($C80="","Sin fecha",IF($C80&lt;TODAY(),"Vencida",IF($C80-TODAY()&lt;=7,"Vence en 7 días","En plazo")))))</f>
      </c>
    </row>
    <row r="81" spans="1:6" x14ac:dyDescent="0.25">
      <c r="A81" s="5">
        <f>IF('Acciones correctivas'!A81="","",'Acciones correctivas'!A81)</f>
      </c>
      <c r="B81" s="5">
        <f>IF('Acciones correctivas'!A81="","",'Acciones correctivas'!F81&amp;"")</f>
      </c>
      <c r="C81" s="30">
        <f>IF(OR('Acciones correctivas'!A81="",'Acciones correctivas'!H81=""),"",'Acciones correctivas'!H81)</f>
      </c>
      <c r="D81" s="5">
        <f>IF('Acciones correctivas'!A81="","",'Acciones correctivas'!I81&amp;"")</f>
      </c>
      <c r="E81" s="5">
        <f>IF(OR($C81="",$D81="Completada",$D81="Verificada eficaz"),"",$C81-TODAY())</f>
      </c>
      <c r="F81" s="5">
        <f>IF($A81="","",IF(OR($D81="Completada",$D81="Verificada eficaz"),"Cerrada",IF($C81="","Sin fecha",IF($C81&lt;TODAY(),"Vencida",IF($C81-TODAY()&lt;=7,"Vence en 7 días","En plazo")))))</f>
      </c>
    </row>
    <row r="82" spans="1:6" x14ac:dyDescent="0.25">
      <c r="A82" s="5">
        <f>IF('Acciones correctivas'!A82="","",'Acciones correctivas'!A82)</f>
      </c>
      <c r="B82" s="5">
        <f>IF('Acciones correctivas'!A82="","",'Acciones correctivas'!F82&amp;"")</f>
      </c>
      <c r="C82" s="30">
        <f>IF(OR('Acciones correctivas'!A82="",'Acciones correctivas'!H82=""),"",'Acciones correctivas'!H82)</f>
      </c>
      <c r="D82" s="5">
        <f>IF('Acciones correctivas'!A82="","",'Acciones correctivas'!I82&amp;"")</f>
      </c>
      <c r="E82" s="5">
        <f>IF(OR($C82="",$D82="Completada",$D82="Verificada eficaz"),"",$C82-TODAY())</f>
      </c>
      <c r="F82" s="5">
        <f>IF($A82="","",IF(OR($D82="Completada",$D82="Verificada eficaz"),"Cerrada",IF($C82="","Sin fecha",IF($C82&lt;TODAY(),"Vencida",IF($C82-TODAY()&lt;=7,"Vence en 7 días","En plazo")))))</f>
      </c>
    </row>
    <row r="83" spans="1:6" x14ac:dyDescent="0.25">
      <c r="A83" s="5">
        <f>IF('Acciones correctivas'!A83="","",'Acciones correctivas'!A83)</f>
      </c>
      <c r="B83" s="5">
        <f>IF('Acciones correctivas'!A83="","",'Acciones correctivas'!F83&amp;"")</f>
      </c>
      <c r="C83" s="30">
        <f>IF(OR('Acciones correctivas'!A83="",'Acciones correctivas'!H83=""),"",'Acciones correctivas'!H83)</f>
      </c>
      <c r="D83" s="5">
        <f>IF('Acciones correctivas'!A83="","",'Acciones correctivas'!I83&amp;"")</f>
      </c>
      <c r="E83" s="5">
        <f>IF(OR($C83="",$D83="Completada",$D83="Verificada eficaz"),"",$C83-TODAY())</f>
      </c>
      <c r="F83" s="5">
        <f>IF($A83="","",IF(OR($D83="Completada",$D83="Verificada eficaz"),"Cerrada",IF($C83="","Sin fecha",IF($C83&lt;TODAY(),"Vencida",IF($C83-TODAY()&lt;=7,"Vence en 7 días","En plazo")))))</f>
      </c>
    </row>
    <row r="84" spans="1:6" x14ac:dyDescent="0.25">
      <c r="A84" s="5">
        <f>IF('Acciones correctivas'!A84="","",'Acciones correctivas'!A84)</f>
      </c>
      <c r="B84" s="5">
        <f>IF('Acciones correctivas'!A84="","",'Acciones correctivas'!F84&amp;"")</f>
      </c>
      <c r="C84" s="30">
        <f>IF(OR('Acciones correctivas'!A84="",'Acciones correctivas'!H84=""),"",'Acciones correctivas'!H84)</f>
      </c>
      <c r="D84" s="5">
        <f>IF('Acciones correctivas'!A84="","",'Acciones correctivas'!I84&amp;"")</f>
      </c>
      <c r="E84" s="5">
        <f>IF(OR($C84="",$D84="Completada",$D84="Verificada eficaz"),"",$C84-TODAY())</f>
      </c>
      <c r="F84" s="5">
        <f>IF($A84="","",IF(OR($D84="Completada",$D84="Verificada eficaz"),"Cerrada",IF($C84="","Sin fecha",IF($C84&lt;TODAY(),"Vencida",IF($C84-TODAY()&lt;=7,"Vence en 7 días","En plazo")))))</f>
      </c>
    </row>
    <row r="85" spans="1:6" x14ac:dyDescent="0.25">
      <c r="A85" s="5">
        <f>IF('Acciones correctivas'!A85="","",'Acciones correctivas'!A85)</f>
      </c>
      <c r="B85" s="5">
        <f>IF('Acciones correctivas'!A85="","",'Acciones correctivas'!F85&amp;"")</f>
      </c>
      <c r="C85" s="30">
        <f>IF(OR('Acciones correctivas'!A85="",'Acciones correctivas'!H85=""),"",'Acciones correctivas'!H85)</f>
      </c>
      <c r="D85" s="5">
        <f>IF('Acciones correctivas'!A85="","",'Acciones correctivas'!I85&amp;"")</f>
      </c>
      <c r="E85" s="5">
        <f>IF(OR($C85="",$D85="Completada",$D85="Verificada eficaz"),"",$C85-TODAY())</f>
      </c>
      <c r="F85" s="5">
        <f>IF($A85="","",IF(OR($D85="Completada",$D85="Verificada eficaz"),"Cerrada",IF($C85="","Sin fecha",IF($C85&lt;TODAY(),"Vencida",IF($C85-TODAY()&lt;=7,"Vence en 7 días","En plazo")))))</f>
      </c>
    </row>
    <row r="86" spans="1:6" x14ac:dyDescent="0.25">
      <c r="A86" s="5">
        <f>IF('Acciones correctivas'!A86="","",'Acciones correctivas'!A86)</f>
      </c>
      <c r="B86" s="5">
        <f>IF('Acciones correctivas'!A86="","",'Acciones correctivas'!F86&amp;"")</f>
      </c>
      <c r="C86" s="30">
        <f>IF(OR('Acciones correctivas'!A86="",'Acciones correctivas'!H86=""),"",'Acciones correctivas'!H86)</f>
      </c>
      <c r="D86" s="5">
        <f>IF('Acciones correctivas'!A86="","",'Acciones correctivas'!I86&amp;"")</f>
      </c>
      <c r="E86" s="5">
        <f>IF(OR($C86="",$D86="Completada",$D86="Verificada eficaz"),"",$C86-TODAY())</f>
      </c>
      <c r="F86" s="5">
        <f>IF($A86="","",IF(OR($D86="Completada",$D86="Verificada eficaz"),"Cerrada",IF($C86="","Sin fecha",IF($C86&lt;TODAY(),"Vencida",IF($C86-TODAY()&lt;=7,"Vence en 7 días","En plazo")))))</f>
      </c>
    </row>
    <row r="87" spans="1:6" x14ac:dyDescent="0.25">
      <c r="A87" s="5">
        <f>IF('Acciones correctivas'!A87="","",'Acciones correctivas'!A87)</f>
      </c>
      <c r="B87" s="5">
        <f>IF('Acciones correctivas'!A87="","",'Acciones correctivas'!F87&amp;"")</f>
      </c>
      <c r="C87" s="30">
        <f>IF(OR('Acciones correctivas'!A87="",'Acciones correctivas'!H87=""),"",'Acciones correctivas'!H87)</f>
      </c>
      <c r="D87" s="5">
        <f>IF('Acciones correctivas'!A87="","",'Acciones correctivas'!I87&amp;"")</f>
      </c>
      <c r="E87" s="5">
        <f>IF(OR($C87="",$D87="Completada",$D87="Verificada eficaz"),"",$C87-TODAY())</f>
      </c>
      <c r="F87" s="5">
        <f>IF($A87="","",IF(OR($D87="Completada",$D87="Verificada eficaz"),"Cerrada",IF($C87="","Sin fecha",IF($C87&lt;TODAY(),"Vencida",IF($C87-TODAY()&lt;=7,"Vence en 7 días","En plazo")))))</f>
      </c>
    </row>
    <row r="88" spans="1:6" x14ac:dyDescent="0.25">
      <c r="A88" s="5">
        <f>IF('Acciones correctivas'!A88="","",'Acciones correctivas'!A88)</f>
      </c>
      <c r="B88" s="5">
        <f>IF('Acciones correctivas'!A88="","",'Acciones correctivas'!F88&amp;"")</f>
      </c>
      <c r="C88" s="30">
        <f>IF(OR('Acciones correctivas'!A88="",'Acciones correctivas'!H88=""),"",'Acciones correctivas'!H88)</f>
      </c>
      <c r="D88" s="5">
        <f>IF('Acciones correctivas'!A88="","",'Acciones correctivas'!I88&amp;"")</f>
      </c>
      <c r="E88" s="5">
        <f>IF(OR($C88="",$D88="Completada",$D88="Verificada eficaz"),"",$C88-TODAY())</f>
      </c>
      <c r="F88" s="5">
        <f>IF($A88="","",IF(OR($D88="Completada",$D88="Verificada eficaz"),"Cerrada",IF($C88="","Sin fecha",IF($C88&lt;TODAY(),"Vencida",IF($C88-TODAY()&lt;=7,"Vence en 7 días","En plazo")))))</f>
      </c>
    </row>
    <row r="89" spans="1:6" x14ac:dyDescent="0.25">
      <c r="A89" s="5">
        <f>IF('Acciones correctivas'!A89="","",'Acciones correctivas'!A89)</f>
      </c>
      <c r="B89" s="5">
        <f>IF('Acciones correctivas'!A89="","",'Acciones correctivas'!F89&amp;"")</f>
      </c>
      <c r="C89" s="30">
        <f>IF(OR('Acciones correctivas'!A89="",'Acciones correctivas'!H89=""),"",'Acciones correctivas'!H89)</f>
      </c>
      <c r="D89" s="5">
        <f>IF('Acciones correctivas'!A89="","",'Acciones correctivas'!I89&amp;"")</f>
      </c>
      <c r="E89" s="5">
        <f>IF(OR($C89="",$D89="Completada",$D89="Verificada eficaz"),"",$C89-TODAY())</f>
      </c>
      <c r="F89" s="5">
        <f>IF($A89="","",IF(OR($D89="Completada",$D89="Verificada eficaz"),"Cerrada",IF($C89="","Sin fecha",IF($C89&lt;TODAY(),"Vencida",IF($C89-TODAY()&lt;=7,"Vence en 7 días","En plazo")))))</f>
      </c>
    </row>
    <row r="90" spans="1:6" x14ac:dyDescent="0.25">
      <c r="A90" s="5">
        <f>IF('Acciones correctivas'!A90="","",'Acciones correctivas'!A90)</f>
      </c>
      <c r="B90" s="5">
        <f>IF('Acciones correctivas'!A90="","",'Acciones correctivas'!F90&amp;"")</f>
      </c>
      <c r="C90" s="30">
        <f>IF(OR('Acciones correctivas'!A90="",'Acciones correctivas'!H90=""),"",'Acciones correctivas'!H90)</f>
      </c>
      <c r="D90" s="5">
        <f>IF('Acciones correctivas'!A90="","",'Acciones correctivas'!I90&amp;"")</f>
      </c>
      <c r="E90" s="5">
        <f>IF(OR($C90="",$D90="Completada",$D90="Verificada eficaz"),"",$C90-TODAY())</f>
      </c>
      <c r="F90" s="5">
        <f>IF($A90="","",IF(OR($D90="Completada",$D90="Verificada eficaz"),"Cerrada",IF($C90="","Sin fecha",IF($C90&lt;TODAY(),"Vencida",IF($C90-TODAY()&lt;=7,"Vence en 7 días","En plazo")))))</f>
      </c>
    </row>
    <row r="91" spans="1:6" x14ac:dyDescent="0.25">
      <c r="A91" s="5">
        <f>IF('Acciones correctivas'!A91="","",'Acciones correctivas'!A91)</f>
      </c>
      <c r="B91" s="5">
        <f>IF('Acciones correctivas'!A91="","",'Acciones correctivas'!F91&amp;"")</f>
      </c>
      <c r="C91" s="30">
        <f>IF(OR('Acciones correctivas'!A91="",'Acciones correctivas'!H91=""),"",'Acciones correctivas'!H91)</f>
      </c>
      <c r="D91" s="5">
        <f>IF('Acciones correctivas'!A91="","",'Acciones correctivas'!I91&amp;"")</f>
      </c>
      <c r="E91" s="5">
        <f>IF(OR($C91="",$D91="Completada",$D91="Verificada eficaz"),"",$C91-TODAY())</f>
      </c>
      <c r="F91" s="5">
        <f>IF($A91="","",IF(OR($D91="Completada",$D91="Verificada eficaz"),"Cerrada",IF($C91="","Sin fecha",IF($C91&lt;TODAY(),"Vencida",IF($C91-TODAY()&lt;=7,"Vence en 7 días","En plazo")))))</f>
      </c>
    </row>
    <row r="92" spans="1:6" x14ac:dyDescent="0.25">
      <c r="A92" s="5">
        <f>IF('Acciones correctivas'!A92="","",'Acciones correctivas'!A92)</f>
      </c>
      <c r="B92" s="5">
        <f>IF('Acciones correctivas'!A92="","",'Acciones correctivas'!F92&amp;"")</f>
      </c>
      <c r="C92" s="30">
        <f>IF(OR('Acciones correctivas'!A92="",'Acciones correctivas'!H92=""),"",'Acciones correctivas'!H92)</f>
      </c>
      <c r="D92" s="5">
        <f>IF('Acciones correctivas'!A92="","",'Acciones correctivas'!I92&amp;"")</f>
      </c>
      <c r="E92" s="5">
        <f>IF(OR($C92="",$D92="Completada",$D92="Verificada eficaz"),"",$C92-TODAY())</f>
      </c>
      <c r="F92" s="5">
        <f>IF($A92="","",IF(OR($D92="Completada",$D92="Verificada eficaz"),"Cerrada",IF($C92="","Sin fecha",IF($C92&lt;TODAY(),"Vencida",IF($C92-TODAY()&lt;=7,"Vence en 7 días","En plazo")))))</f>
      </c>
    </row>
    <row r="93" spans="1:6" x14ac:dyDescent="0.25">
      <c r="A93" s="5">
        <f>IF('Acciones correctivas'!A93="","",'Acciones correctivas'!A93)</f>
      </c>
      <c r="B93" s="5">
        <f>IF('Acciones correctivas'!A93="","",'Acciones correctivas'!F93&amp;"")</f>
      </c>
      <c r="C93" s="30">
        <f>IF(OR('Acciones correctivas'!A93="",'Acciones correctivas'!H93=""),"",'Acciones correctivas'!H93)</f>
      </c>
      <c r="D93" s="5">
        <f>IF('Acciones correctivas'!A93="","",'Acciones correctivas'!I93&amp;"")</f>
      </c>
      <c r="E93" s="5">
        <f>IF(OR($C93="",$D93="Completada",$D93="Verificada eficaz"),"",$C93-TODAY())</f>
      </c>
      <c r="F93" s="5">
        <f>IF($A93="","",IF(OR($D93="Completada",$D93="Verificada eficaz"),"Cerrada",IF($C93="","Sin fecha",IF($C93&lt;TODAY(),"Vencida",IF($C93-TODAY()&lt;=7,"Vence en 7 días","En plazo")))))</f>
      </c>
    </row>
    <row r="94" spans="1:6" x14ac:dyDescent="0.25">
      <c r="A94" s="5">
        <f>IF('Acciones correctivas'!A94="","",'Acciones correctivas'!A94)</f>
      </c>
      <c r="B94" s="5">
        <f>IF('Acciones correctivas'!A94="","",'Acciones correctivas'!F94&amp;"")</f>
      </c>
      <c r="C94" s="30">
        <f>IF(OR('Acciones correctivas'!A94="",'Acciones correctivas'!H94=""),"",'Acciones correctivas'!H94)</f>
      </c>
      <c r="D94" s="5">
        <f>IF('Acciones correctivas'!A94="","",'Acciones correctivas'!I94&amp;"")</f>
      </c>
      <c r="E94" s="5">
        <f>IF(OR($C94="",$D94="Completada",$D94="Verificada eficaz"),"",$C94-TODAY())</f>
      </c>
      <c r="F94" s="5">
        <f>IF($A94="","",IF(OR($D94="Completada",$D94="Verificada eficaz"),"Cerrada",IF($C94="","Sin fecha",IF($C94&lt;TODAY(),"Vencida",IF($C94-TODAY()&lt;=7,"Vence en 7 días","En plazo")))))</f>
      </c>
    </row>
    <row r="95" spans="1:6" x14ac:dyDescent="0.25">
      <c r="A95" s="5">
        <f>IF('Acciones correctivas'!A95="","",'Acciones correctivas'!A95)</f>
      </c>
      <c r="B95" s="5">
        <f>IF('Acciones correctivas'!A95="","",'Acciones correctivas'!F95&amp;"")</f>
      </c>
      <c r="C95" s="30">
        <f>IF(OR('Acciones correctivas'!A95="",'Acciones correctivas'!H95=""),"",'Acciones correctivas'!H95)</f>
      </c>
      <c r="D95" s="5">
        <f>IF('Acciones correctivas'!A95="","",'Acciones correctivas'!I95&amp;"")</f>
      </c>
      <c r="E95" s="5">
        <f>IF(OR($C95="",$D95="Completada",$D95="Verificada eficaz"),"",$C95-TODAY())</f>
      </c>
      <c r="F95" s="5">
        <f>IF($A95="","",IF(OR($D95="Completada",$D95="Verificada eficaz"),"Cerrada",IF($C95="","Sin fecha",IF($C95&lt;TODAY(),"Vencida",IF($C95-TODAY()&lt;=7,"Vence en 7 días","En plazo")))))</f>
      </c>
    </row>
    <row r="96" spans="1:6" x14ac:dyDescent="0.25">
      <c r="A96" s="5">
        <f>IF('Acciones correctivas'!A96="","",'Acciones correctivas'!A96)</f>
      </c>
      <c r="B96" s="5">
        <f>IF('Acciones correctivas'!A96="","",'Acciones correctivas'!F96&amp;"")</f>
      </c>
      <c r="C96" s="30">
        <f>IF(OR('Acciones correctivas'!A96="",'Acciones correctivas'!H96=""),"",'Acciones correctivas'!H96)</f>
      </c>
      <c r="D96" s="5">
        <f>IF('Acciones correctivas'!A96="","",'Acciones correctivas'!I96&amp;"")</f>
      </c>
      <c r="E96" s="5">
        <f>IF(OR($C96="",$D96="Completada",$D96="Verificada eficaz"),"",$C96-TODAY())</f>
      </c>
      <c r="F96" s="5">
        <f>IF($A96="","",IF(OR($D96="Completada",$D96="Verificada eficaz"),"Cerrada",IF($C96="","Sin fecha",IF($C96&lt;TODAY(),"Vencida",IF($C96-TODAY()&lt;=7,"Vence en 7 días","En plazo")))))</f>
      </c>
    </row>
    <row r="97" spans="1:6" x14ac:dyDescent="0.25">
      <c r="A97" s="5">
        <f>IF('Acciones correctivas'!A97="","",'Acciones correctivas'!A97)</f>
      </c>
      <c r="B97" s="5">
        <f>IF('Acciones correctivas'!A97="","",'Acciones correctivas'!F97&amp;"")</f>
      </c>
      <c r="C97" s="30">
        <f>IF(OR('Acciones correctivas'!A97="",'Acciones correctivas'!H97=""),"",'Acciones correctivas'!H97)</f>
      </c>
      <c r="D97" s="5">
        <f>IF('Acciones correctivas'!A97="","",'Acciones correctivas'!I97&amp;"")</f>
      </c>
      <c r="E97" s="5">
        <f>IF(OR($C97="",$D97="Completada",$D97="Verificada eficaz"),"",$C97-TODAY())</f>
      </c>
      <c r="F97" s="5">
        <f>IF($A97="","",IF(OR($D97="Completada",$D97="Verificada eficaz"),"Cerrada",IF($C97="","Sin fecha",IF($C97&lt;TODAY(),"Vencida",IF($C97-TODAY()&lt;=7,"Vence en 7 días","En plazo")))))</f>
      </c>
    </row>
    <row r="98" spans="1:6" x14ac:dyDescent="0.25">
      <c r="A98" s="5">
        <f>IF('Acciones correctivas'!A98="","",'Acciones correctivas'!A98)</f>
      </c>
      <c r="B98" s="5">
        <f>IF('Acciones correctivas'!A98="","",'Acciones correctivas'!F98&amp;"")</f>
      </c>
      <c r="C98" s="30">
        <f>IF(OR('Acciones correctivas'!A98="",'Acciones correctivas'!H98=""),"",'Acciones correctivas'!H98)</f>
      </c>
      <c r="D98" s="5">
        <f>IF('Acciones correctivas'!A98="","",'Acciones correctivas'!I98&amp;"")</f>
      </c>
      <c r="E98" s="5">
        <f>IF(OR($C98="",$D98="Completada",$D98="Verificada eficaz"),"",$C98-TODAY())</f>
      </c>
      <c r="F98" s="5">
        <f>IF($A98="","",IF(OR($D98="Completada",$D98="Verificada eficaz"),"Cerrada",IF($C98="","Sin fecha",IF($C98&lt;TODAY(),"Vencida",IF($C98-TODAY()&lt;=7,"Vence en 7 días","En plazo")))))</f>
      </c>
    </row>
    <row r="99" spans="1:6" x14ac:dyDescent="0.25">
      <c r="A99" s="5">
        <f>IF('Acciones correctivas'!A99="","",'Acciones correctivas'!A99)</f>
      </c>
      <c r="B99" s="5">
        <f>IF('Acciones correctivas'!A99="","",'Acciones correctivas'!F99&amp;"")</f>
      </c>
      <c r="C99" s="30">
        <f>IF(OR('Acciones correctivas'!A99="",'Acciones correctivas'!H99=""),"",'Acciones correctivas'!H99)</f>
      </c>
      <c r="D99" s="5">
        <f>IF('Acciones correctivas'!A99="","",'Acciones correctivas'!I99&amp;"")</f>
      </c>
      <c r="E99" s="5">
        <f>IF(OR($C99="",$D99="Completada",$D99="Verificada eficaz"),"",$C99-TODAY())</f>
      </c>
      <c r="F99" s="5">
        <f>IF($A99="","",IF(OR($D99="Completada",$D99="Verificada eficaz"),"Cerrada",IF($C99="","Sin fecha",IF($C99&lt;TODAY(),"Vencida",IF($C99-TODAY()&lt;=7,"Vence en 7 días","En plazo")))))</f>
      </c>
    </row>
    <row r="100" spans="1:6" x14ac:dyDescent="0.25">
      <c r="A100" s="5">
        <f>IF('Acciones correctivas'!A100="","",'Acciones correctivas'!A100)</f>
      </c>
      <c r="B100" s="5">
        <f>IF('Acciones correctivas'!A100="","",'Acciones correctivas'!F100&amp;"")</f>
      </c>
      <c r="C100" s="30">
        <f>IF(OR('Acciones correctivas'!A100="",'Acciones correctivas'!H100=""),"",'Acciones correctivas'!H100)</f>
      </c>
      <c r="D100" s="5">
        <f>IF('Acciones correctivas'!A100="","",'Acciones correctivas'!I100&amp;"")</f>
      </c>
      <c r="E100" s="5">
        <f>IF(OR($C100="",$D100="Completada",$D100="Verificada eficaz"),"",$C100-TODAY())</f>
      </c>
      <c r="F100" s="5">
        <f>IF($A100="","",IF(OR($D100="Completada",$D100="Verificada eficaz"),"Cerrada",IF($C100="","Sin fecha",IF($C100&lt;TODAY(),"Vencida",IF($C100-TODAY()&lt;=7,"Vence en 7 días","En plazo")))))</f>
      </c>
    </row>
    <row r="101" spans="1:6" x14ac:dyDescent="0.25">
      <c r="A101" s="5">
        <f>IF('Acciones correctivas'!A101="","",'Acciones correctivas'!A101)</f>
      </c>
      <c r="B101" s="5">
        <f>IF('Acciones correctivas'!A101="","",'Acciones correctivas'!F101&amp;"")</f>
      </c>
      <c r="C101" s="30">
        <f>IF(OR('Acciones correctivas'!A101="",'Acciones correctivas'!H101=""),"",'Acciones correctivas'!H101)</f>
      </c>
      <c r="D101" s="5">
        <f>IF('Acciones correctivas'!A101="","",'Acciones correctivas'!I101&amp;"")</f>
      </c>
      <c r="E101" s="5">
        <f>IF(OR($C101="",$D101="Completada",$D101="Verificada eficaz"),"",$C101-TODAY())</f>
      </c>
      <c r="F101" s="5">
        <f>IF($A101="","",IF(OR($D101="Completada",$D101="Verificada eficaz"),"Cerrada",IF($C101="","Sin fecha",IF($C101&lt;TODAY(),"Vencida",IF($C101-TODAY()&lt;=7,"Vence en 7 días","En plazo")))))</f>
      </c>
    </row>
    <row r="102" spans="1:6" x14ac:dyDescent="0.25">
      <c r="A102" s="5">
        <f>IF('Acciones correctivas'!A102="","",'Acciones correctivas'!A102)</f>
      </c>
      <c r="B102" s="5">
        <f>IF('Acciones correctivas'!A102="","",'Acciones correctivas'!F102&amp;"")</f>
      </c>
      <c r="C102" s="30">
        <f>IF(OR('Acciones correctivas'!A102="",'Acciones correctivas'!H102=""),"",'Acciones correctivas'!H102)</f>
      </c>
      <c r="D102" s="5">
        <f>IF('Acciones correctivas'!A102="","",'Acciones correctivas'!I102&amp;"")</f>
      </c>
      <c r="E102" s="5">
        <f>IF(OR($C102="",$D102="Completada",$D102="Verificada eficaz"),"",$C102-TODAY())</f>
      </c>
      <c r="F102" s="5">
        <f>IF($A102="","",IF(OR($D102="Completada",$D102="Verificada eficaz"),"Cerrada",IF($C102="","Sin fecha",IF($C102&lt;TODAY(),"Vencida",IF($C102-TODAY()&lt;=7,"Vence en 7 días","En plazo")))))</f>
      </c>
    </row>
    <row r="103" spans="1:6" x14ac:dyDescent="0.25">
      <c r="A103" s="5">
        <f>IF('Acciones correctivas'!A103="","",'Acciones correctivas'!A103)</f>
      </c>
      <c r="B103" s="5">
        <f>IF('Acciones correctivas'!A103="","",'Acciones correctivas'!F103&amp;"")</f>
      </c>
      <c r="C103" s="30">
        <f>IF(OR('Acciones correctivas'!A103="",'Acciones correctivas'!H103=""),"",'Acciones correctivas'!H103)</f>
      </c>
      <c r="D103" s="5">
        <f>IF('Acciones correctivas'!A103="","",'Acciones correctivas'!I103&amp;"")</f>
      </c>
      <c r="E103" s="5">
        <f>IF(OR($C103="",$D103="Completada",$D103="Verificada eficaz"),"",$C103-TODAY())</f>
      </c>
      <c r="F103" s="5">
        <f>IF($A103="","",IF(OR($D103="Completada",$D103="Verificada eficaz"),"Cerrada",IF($C103="","Sin fecha",IF($C103&lt;TODAY(),"Vencida",IF($C103-TODAY()&lt;=7,"Vence en 7 días","En plazo")))))</f>
      </c>
    </row>
    <row r="104" spans="1:6" x14ac:dyDescent="0.25">
      <c r="A104" s="5">
        <f>IF('Acciones correctivas'!A104="","",'Acciones correctivas'!A104)</f>
      </c>
      <c r="B104" s="5">
        <f>IF('Acciones correctivas'!A104="","",'Acciones correctivas'!F104&amp;"")</f>
      </c>
      <c r="C104" s="30">
        <f>IF(OR('Acciones correctivas'!A104="",'Acciones correctivas'!H104=""),"",'Acciones correctivas'!H104)</f>
      </c>
      <c r="D104" s="5">
        <f>IF('Acciones correctivas'!A104="","",'Acciones correctivas'!I104&amp;"")</f>
      </c>
      <c r="E104" s="5">
        <f>IF(OR($C104="",$D104="Completada",$D104="Verificada eficaz"),"",$C104-TODAY())</f>
      </c>
      <c r="F104" s="5">
        <f>IF($A104="","",IF(OR($D104="Completada",$D104="Verificada eficaz"),"Cerrada",IF($C104="","Sin fecha",IF($C104&lt;TODAY(),"Vencida",IF($C104-TODAY()&lt;=7,"Vence en 7 días","En plazo")))))</f>
      </c>
    </row>
    <row r="105" spans="1:6" x14ac:dyDescent="0.25">
      <c r="A105" s="5">
        <f>IF('Acciones correctivas'!A105="","",'Acciones correctivas'!A105)</f>
      </c>
      <c r="B105" s="5">
        <f>IF('Acciones correctivas'!A105="","",'Acciones correctivas'!F105&amp;"")</f>
      </c>
      <c r="C105" s="30">
        <f>IF(OR('Acciones correctivas'!A105="",'Acciones correctivas'!H105=""),"",'Acciones correctivas'!H105)</f>
      </c>
      <c r="D105" s="5">
        <f>IF('Acciones correctivas'!A105="","",'Acciones correctivas'!I105&amp;"")</f>
      </c>
      <c r="E105" s="5">
        <f>IF(OR($C105="",$D105="Completada",$D105="Verificada eficaz"),"",$C105-TODAY())</f>
      </c>
      <c r="F105" s="5">
        <f>IF($A105="","",IF(OR($D105="Completada",$D105="Verificada eficaz"),"Cerrada",IF($C105="","Sin fecha",IF($C105&lt;TODAY(),"Vencida",IF($C105-TODAY()&lt;=7,"Vence en 7 días","En plazo")))))</f>
      </c>
    </row>
    <row r="106" spans="1:6" x14ac:dyDescent="0.25">
      <c r="A106" s="5">
        <f>IF('Acciones correctivas'!A106="","",'Acciones correctivas'!A106)</f>
      </c>
      <c r="B106" s="5">
        <f>IF('Acciones correctivas'!A106="","",'Acciones correctivas'!F106&amp;"")</f>
      </c>
      <c r="C106" s="30">
        <f>IF(OR('Acciones correctivas'!A106="",'Acciones correctivas'!H106=""),"",'Acciones correctivas'!H106)</f>
      </c>
      <c r="D106" s="5">
        <f>IF('Acciones correctivas'!A106="","",'Acciones correctivas'!I106&amp;"")</f>
      </c>
      <c r="E106" s="5">
        <f>IF(OR($C106="",$D106="Completada",$D106="Verificada eficaz"),"",$C106-TODAY())</f>
      </c>
      <c r="F106" s="5">
        <f>IF($A106="","",IF(OR($D106="Completada",$D106="Verificada eficaz"),"Cerrada",IF($C106="","Sin fecha",IF($C106&lt;TODAY(),"Vencida",IF($C106-TODAY()&lt;=7,"Vence en 7 días","En plazo")))))</f>
      </c>
    </row>
    <row r="107" spans="1:6" x14ac:dyDescent="0.25">
      <c r="A107" s="5">
        <f>IF('Acciones correctivas'!A107="","",'Acciones correctivas'!A107)</f>
      </c>
      <c r="B107" s="5">
        <f>IF('Acciones correctivas'!A107="","",'Acciones correctivas'!F107&amp;"")</f>
      </c>
      <c r="C107" s="30">
        <f>IF(OR('Acciones correctivas'!A107="",'Acciones correctivas'!H107=""),"",'Acciones correctivas'!H107)</f>
      </c>
      <c r="D107" s="5">
        <f>IF('Acciones correctivas'!A107="","",'Acciones correctivas'!I107&amp;"")</f>
      </c>
      <c r="E107" s="5">
        <f>IF(OR($C107="",$D107="Completada",$D107="Verificada eficaz"),"",$C107-TODAY())</f>
      </c>
      <c r="F107" s="5">
        <f>IF($A107="","",IF(OR($D107="Completada",$D107="Verificada eficaz"),"Cerrada",IF($C107="","Sin fecha",IF($C107&lt;TODAY(),"Vencida",IF($C107-TODAY()&lt;=7,"Vence en 7 días","En plazo")))))</f>
      </c>
    </row>
    <row r="108" spans="1:6" x14ac:dyDescent="0.25">
      <c r="A108" s="5">
        <f>IF('Acciones correctivas'!A108="","",'Acciones correctivas'!A108)</f>
      </c>
      <c r="B108" s="5">
        <f>IF('Acciones correctivas'!A108="","",'Acciones correctivas'!F108&amp;"")</f>
      </c>
      <c r="C108" s="30">
        <f>IF(OR('Acciones correctivas'!A108="",'Acciones correctivas'!H108=""),"",'Acciones correctivas'!H108)</f>
      </c>
      <c r="D108" s="5">
        <f>IF('Acciones correctivas'!A108="","",'Acciones correctivas'!I108&amp;"")</f>
      </c>
      <c r="E108" s="5">
        <f>IF(OR($C108="",$D108="Completada",$D108="Verificada eficaz"),"",$C108-TODAY())</f>
      </c>
      <c r="F108" s="5">
        <f>IF($A108="","",IF(OR($D108="Completada",$D108="Verificada eficaz"),"Cerrada",IF($C108="","Sin fecha",IF($C108&lt;TODAY(),"Vencida",IF($C108-TODAY()&lt;=7,"Vence en 7 días","En plazo")))))</f>
      </c>
    </row>
    <row r="109" spans="1:6" x14ac:dyDescent="0.25">
      <c r="A109" s="5">
        <f>IF('Acciones correctivas'!A109="","",'Acciones correctivas'!A109)</f>
      </c>
      <c r="B109" s="5">
        <f>IF('Acciones correctivas'!A109="","",'Acciones correctivas'!F109&amp;"")</f>
      </c>
      <c r="C109" s="30">
        <f>IF(OR('Acciones correctivas'!A109="",'Acciones correctivas'!H109=""),"",'Acciones correctivas'!H109)</f>
      </c>
      <c r="D109" s="5">
        <f>IF('Acciones correctivas'!A109="","",'Acciones correctivas'!I109&amp;"")</f>
      </c>
      <c r="E109" s="5">
        <f>IF(OR($C109="",$D109="Completada",$D109="Verificada eficaz"),"",$C109-TODAY())</f>
      </c>
      <c r="F109" s="5">
        <f>IF($A109="","",IF(OR($D109="Completada",$D109="Verificada eficaz"),"Cerrada",IF($C109="","Sin fecha",IF($C109&lt;TODAY(),"Vencida",IF($C109-TODAY()&lt;=7,"Vence en 7 días","En plazo")))))</f>
      </c>
    </row>
    <row r="110" spans="1:6" x14ac:dyDescent="0.25">
      <c r="A110" s="5">
        <f>IF('Acciones correctivas'!A110="","",'Acciones correctivas'!A110)</f>
      </c>
      <c r="B110" s="5">
        <f>IF('Acciones correctivas'!A110="","",'Acciones correctivas'!F110&amp;"")</f>
      </c>
      <c r="C110" s="30">
        <f>IF(OR('Acciones correctivas'!A110="",'Acciones correctivas'!H110=""),"",'Acciones correctivas'!H110)</f>
      </c>
      <c r="D110" s="5">
        <f>IF('Acciones correctivas'!A110="","",'Acciones correctivas'!I110&amp;"")</f>
      </c>
      <c r="E110" s="5">
        <f>IF(OR($C110="",$D110="Completada",$D110="Verificada eficaz"),"",$C110-TODAY())</f>
      </c>
      <c r="F110" s="5">
        <f>IF($A110="","",IF(OR($D110="Completada",$D110="Verificada eficaz"),"Cerrada",IF($C110="","Sin fecha",IF($C110&lt;TODAY(),"Vencida",IF($C110-TODAY()&lt;=7,"Vence en 7 días","En plazo")))))</f>
      </c>
    </row>
    <row r="111" spans="1:6" x14ac:dyDescent="0.25">
      <c r="A111" s="5">
        <f>IF('Acciones correctivas'!A111="","",'Acciones correctivas'!A111)</f>
      </c>
      <c r="B111" s="5">
        <f>IF('Acciones correctivas'!A111="","",'Acciones correctivas'!F111&amp;"")</f>
      </c>
      <c r="C111" s="30">
        <f>IF(OR('Acciones correctivas'!A111="",'Acciones correctivas'!H111=""),"",'Acciones correctivas'!H111)</f>
      </c>
      <c r="D111" s="5">
        <f>IF('Acciones correctivas'!A111="","",'Acciones correctivas'!I111&amp;"")</f>
      </c>
      <c r="E111" s="5">
        <f>IF(OR($C111="",$D111="Completada",$D111="Verificada eficaz"),"",$C111-TODAY())</f>
      </c>
      <c r="F111" s="5">
        <f>IF($A111="","",IF(OR($D111="Completada",$D111="Verificada eficaz"),"Cerrada",IF($C111="","Sin fecha",IF($C111&lt;TODAY(),"Vencida",IF($C111-TODAY()&lt;=7,"Vence en 7 días","En plazo")))))</f>
      </c>
    </row>
    <row r="112" spans="1:6" x14ac:dyDescent="0.25">
      <c r="A112" s="5">
        <f>IF('Acciones correctivas'!A112="","",'Acciones correctivas'!A112)</f>
      </c>
      <c r="B112" s="5">
        <f>IF('Acciones correctivas'!A112="","",'Acciones correctivas'!F112&amp;"")</f>
      </c>
      <c r="C112" s="30">
        <f>IF(OR('Acciones correctivas'!A112="",'Acciones correctivas'!H112=""),"",'Acciones correctivas'!H112)</f>
      </c>
      <c r="D112" s="5">
        <f>IF('Acciones correctivas'!A112="","",'Acciones correctivas'!I112&amp;"")</f>
      </c>
      <c r="E112" s="5">
        <f>IF(OR($C112="",$D112="Completada",$D112="Verificada eficaz"),"",$C112-TODAY())</f>
      </c>
      <c r="F112" s="5">
        <f>IF($A112="","",IF(OR($D112="Completada",$D112="Verificada eficaz"),"Cerrada",IF($C112="","Sin fecha",IF($C112&lt;TODAY(),"Vencida",IF($C112-TODAY()&lt;=7,"Vence en 7 días","En plazo")))))</f>
      </c>
    </row>
    <row r="113" spans="1:6" x14ac:dyDescent="0.25">
      <c r="A113" s="5">
        <f>IF('Acciones correctivas'!A113="","",'Acciones correctivas'!A113)</f>
      </c>
      <c r="B113" s="5">
        <f>IF('Acciones correctivas'!A113="","",'Acciones correctivas'!F113&amp;"")</f>
      </c>
      <c r="C113" s="30">
        <f>IF(OR('Acciones correctivas'!A113="",'Acciones correctivas'!H113=""),"",'Acciones correctivas'!H113)</f>
      </c>
      <c r="D113" s="5">
        <f>IF('Acciones correctivas'!A113="","",'Acciones correctivas'!I113&amp;"")</f>
      </c>
      <c r="E113" s="5">
        <f>IF(OR($C113="",$D113="Completada",$D113="Verificada eficaz"),"",$C113-TODAY())</f>
      </c>
      <c r="F113" s="5">
        <f>IF($A113="","",IF(OR($D113="Completada",$D113="Verificada eficaz"),"Cerrada",IF($C113="","Sin fecha",IF($C113&lt;TODAY(),"Vencida",IF($C113-TODAY()&lt;=7,"Vence en 7 días","En plazo")))))</f>
      </c>
    </row>
    <row r="114" spans="1:6" x14ac:dyDescent="0.25">
      <c r="A114" s="5">
        <f>IF('Acciones correctivas'!A114="","",'Acciones correctivas'!A114)</f>
      </c>
      <c r="B114" s="5">
        <f>IF('Acciones correctivas'!A114="","",'Acciones correctivas'!F114&amp;"")</f>
      </c>
      <c r="C114" s="30">
        <f>IF(OR('Acciones correctivas'!A114="",'Acciones correctivas'!H114=""),"",'Acciones correctivas'!H114)</f>
      </c>
      <c r="D114" s="5">
        <f>IF('Acciones correctivas'!A114="","",'Acciones correctivas'!I114&amp;"")</f>
      </c>
      <c r="E114" s="5">
        <f>IF(OR($C114="",$D114="Completada",$D114="Verificada eficaz"),"",$C114-TODAY())</f>
      </c>
      <c r="F114" s="5">
        <f>IF($A114="","",IF(OR($D114="Completada",$D114="Verificada eficaz"),"Cerrada",IF($C114="","Sin fecha",IF($C114&lt;TODAY(),"Vencida",IF($C114-TODAY()&lt;=7,"Vence en 7 días","En plazo")))))</f>
      </c>
    </row>
    <row r="115" spans="1:6" x14ac:dyDescent="0.25">
      <c r="A115" s="5">
        <f>IF('Acciones correctivas'!A115="","",'Acciones correctivas'!A115)</f>
      </c>
      <c r="B115" s="5">
        <f>IF('Acciones correctivas'!A115="","",'Acciones correctivas'!F115&amp;"")</f>
      </c>
      <c r="C115" s="30">
        <f>IF(OR('Acciones correctivas'!A115="",'Acciones correctivas'!H115=""),"",'Acciones correctivas'!H115)</f>
      </c>
      <c r="D115" s="5">
        <f>IF('Acciones correctivas'!A115="","",'Acciones correctivas'!I115&amp;"")</f>
      </c>
      <c r="E115" s="5">
        <f>IF(OR($C115="",$D115="Completada",$D115="Verificada eficaz"),"",$C115-TODAY())</f>
      </c>
      <c r="F115" s="5">
        <f>IF($A115="","",IF(OR($D115="Completada",$D115="Verificada eficaz"),"Cerrada",IF($C115="","Sin fecha",IF($C115&lt;TODAY(),"Vencida",IF($C115-TODAY()&lt;=7,"Vence en 7 días","En plazo")))))</f>
      </c>
    </row>
    <row r="116" spans="1:6" x14ac:dyDescent="0.25">
      <c r="A116" s="5">
        <f>IF('Acciones correctivas'!A116="","",'Acciones correctivas'!A116)</f>
      </c>
      <c r="B116" s="5">
        <f>IF('Acciones correctivas'!A116="","",'Acciones correctivas'!F116&amp;"")</f>
      </c>
      <c r="C116" s="30">
        <f>IF(OR('Acciones correctivas'!A116="",'Acciones correctivas'!H116=""),"",'Acciones correctivas'!H116)</f>
      </c>
      <c r="D116" s="5">
        <f>IF('Acciones correctivas'!A116="","",'Acciones correctivas'!I116&amp;"")</f>
      </c>
      <c r="E116" s="5">
        <f>IF(OR($C116="",$D116="Completada",$D116="Verificada eficaz"),"",$C116-TODAY())</f>
      </c>
      <c r="F116" s="5">
        <f>IF($A116="","",IF(OR($D116="Completada",$D116="Verificada eficaz"),"Cerrada",IF($C116="","Sin fecha",IF($C116&lt;TODAY(),"Vencida",IF($C116-TODAY()&lt;=7,"Vence en 7 días","En plazo")))))</f>
      </c>
    </row>
    <row r="117" spans="1:6" x14ac:dyDescent="0.25">
      <c r="A117" s="5">
        <f>IF('Acciones correctivas'!A117="","",'Acciones correctivas'!A117)</f>
      </c>
      <c r="B117" s="5">
        <f>IF('Acciones correctivas'!A117="","",'Acciones correctivas'!F117&amp;"")</f>
      </c>
      <c r="C117" s="30">
        <f>IF(OR('Acciones correctivas'!A117="",'Acciones correctivas'!H117=""),"",'Acciones correctivas'!H117)</f>
      </c>
      <c r="D117" s="5">
        <f>IF('Acciones correctivas'!A117="","",'Acciones correctivas'!I117&amp;"")</f>
      </c>
      <c r="E117" s="5">
        <f>IF(OR($C117="",$D117="Completada",$D117="Verificada eficaz"),"",$C117-TODAY())</f>
      </c>
      <c r="F117" s="5">
        <f>IF($A117="","",IF(OR($D117="Completada",$D117="Verificada eficaz"),"Cerrada",IF($C117="","Sin fecha",IF($C117&lt;TODAY(),"Vencida",IF($C117-TODAY()&lt;=7,"Vence en 7 días","En plazo")))))</f>
      </c>
    </row>
    <row r="118" spans="1:6" x14ac:dyDescent="0.25">
      <c r="A118" s="5">
        <f>IF('Acciones correctivas'!A118="","",'Acciones correctivas'!A118)</f>
      </c>
      <c r="B118" s="5">
        <f>IF('Acciones correctivas'!A118="","",'Acciones correctivas'!F118&amp;"")</f>
      </c>
      <c r="C118" s="30">
        <f>IF(OR('Acciones correctivas'!A118="",'Acciones correctivas'!H118=""),"",'Acciones correctivas'!H118)</f>
      </c>
      <c r="D118" s="5">
        <f>IF('Acciones correctivas'!A118="","",'Acciones correctivas'!I118&amp;"")</f>
      </c>
      <c r="E118" s="5">
        <f>IF(OR($C118="",$D118="Completada",$D118="Verificada eficaz"),"",$C118-TODAY())</f>
      </c>
      <c r="F118" s="5">
        <f>IF($A118="","",IF(OR($D118="Completada",$D118="Verificada eficaz"),"Cerrada",IF($C118="","Sin fecha",IF($C118&lt;TODAY(),"Vencida",IF($C118-TODAY()&lt;=7,"Vence en 7 días","En plazo")))))</f>
      </c>
    </row>
    <row r="119" spans="1:6" x14ac:dyDescent="0.25">
      <c r="A119" s="5">
        <f>IF('Acciones correctivas'!A119="","",'Acciones correctivas'!A119)</f>
      </c>
      <c r="B119" s="5">
        <f>IF('Acciones correctivas'!A119="","",'Acciones correctivas'!F119&amp;"")</f>
      </c>
      <c r="C119" s="30">
        <f>IF(OR('Acciones correctivas'!A119="",'Acciones correctivas'!H119=""),"",'Acciones correctivas'!H119)</f>
      </c>
      <c r="D119" s="5">
        <f>IF('Acciones correctivas'!A119="","",'Acciones correctivas'!I119&amp;"")</f>
      </c>
      <c r="E119" s="5">
        <f>IF(OR($C119="",$D119="Completada",$D119="Verificada eficaz"),"",$C119-TODAY())</f>
      </c>
      <c r="F119" s="5">
        <f>IF($A119="","",IF(OR($D119="Completada",$D119="Verificada eficaz"),"Cerrada",IF($C119="","Sin fecha",IF($C119&lt;TODAY(),"Vencida",IF($C119-TODAY()&lt;=7,"Vence en 7 días","En plazo")))))</f>
      </c>
    </row>
    <row r="120" spans="1:6" x14ac:dyDescent="0.25">
      <c r="A120" s="5">
        <f>IF('Acciones correctivas'!A120="","",'Acciones correctivas'!A120)</f>
      </c>
      <c r="B120" s="5">
        <f>IF('Acciones correctivas'!A120="","",'Acciones correctivas'!F120&amp;"")</f>
      </c>
      <c r="C120" s="30">
        <f>IF(OR('Acciones correctivas'!A120="",'Acciones correctivas'!H120=""),"",'Acciones correctivas'!H120)</f>
      </c>
      <c r="D120" s="5">
        <f>IF('Acciones correctivas'!A120="","",'Acciones correctivas'!I120&amp;"")</f>
      </c>
      <c r="E120" s="5">
        <f>IF(OR($C120="",$D120="Completada",$D120="Verificada eficaz"),"",$C120-TODAY())</f>
      </c>
      <c r="F120" s="5">
        <f>IF($A120="","",IF(OR($D120="Completada",$D120="Verificada eficaz"),"Cerrada",IF($C120="","Sin fecha",IF($C120&lt;TODAY(),"Vencida",IF($C120-TODAY()&lt;=7,"Vence en 7 días","En plazo")))))</f>
      </c>
    </row>
    <row r="121" spans="1:6" x14ac:dyDescent="0.25">
      <c r="A121" s="5">
        <f>IF('Acciones correctivas'!A121="","",'Acciones correctivas'!A121)</f>
      </c>
      <c r="B121" s="5">
        <f>IF('Acciones correctivas'!A121="","",'Acciones correctivas'!F121&amp;"")</f>
      </c>
      <c r="C121" s="30">
        <f>IF(OR('Acciones correctivas'!A121="",'Acciones correctivas'!H121=""),"",'Acciones correctivas'!H121)</f>
      </c>
      <c r="D121" s="5">
        <f>IF('Acciones correctivas'!A121="","",'Acciones correctivas'!I121&amp;"")</f>
      </c>
      <c r="E121" s="5">
        <f>IF(OR($C121="",$D121="Completada",$D121="Verificada eficaz"),"",$C121-TODAY())</f>
      </c>
      <c r="F121" s="5">
        <f>IF($A121="","",IF(OR($D121="Completada",$D121="Verificada eficaz"),"Cerrada",IF($C121="","Sin fecha",IF($C121&lt;TODAY(),"Vencida",IF($C121-TODAY()&lt;=7,"Vence en 7 días","En plazo")))))</f>
      </c>
    </row>
    <row r="122" spans="1:6" x14ac:dyDescent="0.25">
      <c r="A122" s="5">
        <f>IF('Acciones correctivas'!A122="","",'Acciones correctivas'!A122)</f>
      </c>
      <c r="B122" s="5">
        <f>IF('Acciones correctivas'!A122="","",'Acciones correctivas'!F122&amp;"")</f>
      </c>
      <c r="C122" s="30">
        <f>IF(OR('Acciones correctivas'!A122="",'Acciones correctivas'!H122=""),"",'Acciones correctivas'!H122)</f>
      </c>
      <c r="D122" s="5">
        <f>IF('Acciones correctivas'!A122="","",'Acciones correctivas'!I122&amp;"")</f>
      </c>
      <c r="E122" s="5">
        <f>IF(OR($C122="",$D122="Completada",$D122="Verificada eficaz"),"",$C122-TODAY())</f>
      </c>
      <c r="F122" s="5">
        <f>IF($A122="","",IF(OR($D122="Completada",$D122="Verificada eficaz"),"Cerrada",IF($C122="","Sin fecha",IF($C122&lt;TODAY(),"Vencida",IF($C122-TODAY()&lt;=7,"Vence en 7 días","En plazo")))))</f>
      </c>
    </row>
    <row r="123" spans="1:6" x14ac:dyDescent="0.25">
      <c r="A123" s="5">
        <f>IF('Acciones correctivas'!A123="","",'Acciones correctivas'!A123)</f>
      </c>
      <c r="B123" s="5">
        <f>IF('Acciones correctivas'!A123="","",'Acciones correctivas'!F123&amp;"")</f>
      </c>
      <c r="C123" s="30">
        <f>IF(OR('Acciones correctivas'!A123="",'Acciones correctivas'!H123=""),"",'Acciones correctivas'!H123)</f>
      </c>
      <c r="D123" s="5">
        <f>IF('Acciones correctivas'!A123="","",'Acciones correctivas'!I123&amp;"")</f>
      </c>
      <c r="E123" s="5">
        <f>IF(OR($C123="",$D123="Completada",$D123="Verificada eficaz"),"",$C123-TODAY())</f>
      </c>
      <c r="F123" s="5">
        <f>IF($A123="","",IF(OR($D123="Completada",$D123="Verificada eficaz"),"Cerrada",IF($C123="","Sin fecha",IF($C123&lt;TODAY(),"Vencida",IF($C123-TODAY()&lt;=7,"Vence en 7 días","En plazo")))))</f>
      </c>
    </row>
    <row r="124" spans="1:6" x14ac:dyDescent="0.25">
      <c r="A124" s="5">
        <f>IF('Acciones correctivas'!A124="","",'Acciones correctivas'!A124)</f>
      </c>
      <c r="B124" s="5">
        <f>IF('Acciones correctivas'!A124="","",'Acciones correctivas'!F124&amp;"")</f>
      </c>
      <c r="C124" s="30">
        <f>IF(OR('Acciones correctivas'!A124="",'Acciones correctivas'!H124=""),"",'Acciones correctivas'!H124)</f>
      </c>
      <c r="D124" s="5">
        <f>IF('Acciones correctivas'!A124="","",'Acciones correctivas'!I124&amp;"")</f>
      </c>
      <c r="E124" s="5">
        <f>IF(OR($C124="",$D124="Completada",$D124="Verificada eficaz"),"",$C124-TODAY())</f>
      </c>
      <c r="F124" s="5">
        <f>IF($A124="","",IF(OR($D124="Completada",$D124="Verificada eficaz"),"Cerrada",IF($C124="","Sin fecha",IF($C124&lt;TODAY(),"Vencida",IF($C124-TODAY()&lt;=7,"Vence en 7 días","En plazo")))))</f>
      </c>
    </row>
    <row r="125" spans="1:6" x14ac:dyDescent="0.25">
      <c r="A125" s="5">
        <f>IF('Acciones correctivas'!A125="","",'Acciones correctivas'!A125)</f>
      </c>
      <c r="B125" s="5">
        <f>IF('Acciones correctivas'!A125="","",'Acciones correctivas'!F125&amp;"")</f>
      </c>
      <c r="C125" s="30">
        <f>IF(OR('Acciones correctivas'!A125="",'Acciones correctivas'!H125=""),"",'Acciones correctivas'!H125)</f>
      </c>
      <c r="D125" s="5">
        <f>IF('Acciones correctivas'!A125="","",'Acciones correctivas'!I125&amp;"")</f>
      </c>
      <c r="E125" s="5">
        <f>IF(OR($C125="",$D125="Completada",$D125="Verificada eficaz"),"",$C125-TODAY())</f>
      </c>
      <c r="F125" s="5">
        <f>IF($A125="","",IF(OR($D125="Completada",$D125="Verificada eficaz"),"Cerrada",IF($C125="","Sin fecha",IF($C125&lt;TODAY(),"Vencida",IF($C125-TODAY()&lt;=7,"Vence en 7 días","En plazo")))))</f>
      </c>
    </row>
    <row r="126" spans="1:6" x14ac:dyDescent="0.25">
      <c r="A126" s="5">
        <f>IF('Acciones correctivas'!A126="","",'Acciones correctivas'!A126)</f>
      </c>
      <c r="B126" s="5">
        <f>IF('Acciones correctivas'!A126="","",'Acciones correctivas'!F126&amp;"")</f>
      </c>
      <c r="C126" s="30">
        <f>IF(OR('Acciones correctivas'!A126="",'Acciones correctivas'!H126=""),"",'Acciones correctivas'!H126)</f>
      </c>
      <c r="D126" s="5">
        <f>IF('Acciones correctivas'!A126="","",'Acciones correctivas'!I126&amp;"")</f>
      </c>
      <c r="E126" s="5">
        <f>IF(OR($C126="",$D126="Completada",$D126="Verificada eficaz"),"",$C126-TODAY())</f>
      </c>
      <c r="F126" s="5">
        <f>IF($A126="","",IF(OR($D126="Completada",$D126="Verificada eficaz"),"Cerrada",IF($C126="","Sin fecha",IF($C126&lt;TODAY(),"Vencida",IF($C126-TODAY()&lt;=7,"Vence en 7 días","En plazo")))))</f>
      </c>
    </row>
    <row r="127" spans="1:6" x14ac:dyDescent="0.25">
      <c r="A127" s="5">
        <f>IF('Acciones correctivas'!A127="","",'Acciones correctivas'!A127)</f>
      </c>
      <c r="B127" s="5">
        <f>IF('Acciones correctivas'!A127="","",'Acciones correctivas'!F127&amp;"")</f>
      </c>
      <c r="C127" s="30">
        <f>IF(OR('Acciones correctivas'!A127="",'Acciones correctivas'!H127=""),"",'Acciones correctivas'!H127)</f>
      </c>
      <c r="D127" s="5">
        <f>IF('Acciones correctivas'!A127="","",'Acciones correctivas'!I127&amp;"")</f>
      </c>
      <c r="E127" s="5">
        <f>IF(OR($C127="",$D127="Completada",$D127="Verificada eficaz"),"",$C127-TODAY())</f>
      </c>
      <c r="F127" s="5">
        <f>IF($A127="","",IF(OR($D127="Completada",$D127="Verificada eficaz"),"Cerrada",IF($C127="","Sin fecha",IF($C127&lt;TODAY(),"Vencida",IF($C127-TODAY()&lt;=7,"Vence en 7 días","En plazo")))))</f>
      </c>
    </row>
    <row r="128" spans="1:6" x14ac:dyDescent="0.25">
      <c r="A128" s="5">
        <f>IF('Acciones correctivas'!A128="","",'Acciones correctivas'!A128)</f>
      </c>
      <c r="B128" s="5">
        <f>IF('Acciones correctivas'!A128="","",'Acciones correctivas'!F128&amp;"")</f>
      </c>
      <c r="C128" s="30">
        <f>IF(OR('Acciones correctivas'!A128="",'Acciones correctivas'!H128=""),"",'Acciones correctivas'!H128)</f>
      </c>
      <c r="D128" s="5">
        <f>IF('Acciones correctivas'!A128="","",'Acciones correctivas'!I128&amp;"")</f>
      </c>
      <c r="E128" s="5">
        <f>IF(OR($C128="",$D128="Completada",$D128="Verificada eficaz"),"",$C128-TODAY())</f>
      </c>
      <c r="F128" s="5">
        <f>IF($A128="","",IF(OR($D128="Completada",$D128="Verificada eficaz"),"Cerrada",IF($C128="","Sin fecha",IF($C128&lt;TODAY(),"Vencida",IF($C128-TODAY()&lt;=7,"Vence en 7 días","En plazo")))))</f>
      </c>
    </row>
    <row r="129" spans="1:6" x14ac:dyDescent="0.25">
      <c r="A129" s="5">
        <f>IF('Acciones correctivas'!A129="","",'Acciones correctivas'!A129)</f>
      </c>
      <c r="B129" s="5">
        <f>IF('Acciones correctivas'!A129="","",'Acciones correctivas'!F129&amp;"")</f>
      </c>
      <c r="C129" s="30">
        <f>IF(OR('Acciones correctivas'!A129="",'Acciones correctivas'!H129=""),"",'Acciones correctivas'!H129)</f>
      </c>
      <c r="D129" s="5">
        <f>IF('Acciones correctivas'!A129="","",'Acciones correctivas'!I129&amp;"")</f>
      </c>
      <c r="E129" s="5">
        <f>IF(OR($C129="",$D129="Completada",$D129="Verificada eficaz"),"",$C129-TODAY())</f>
      </c>
      <c r="F129" s="5">
        <f>IF($A129="","",IF(OR($D129="Completada",$D129="Verificada eficaz"),"Cerrada",IF($C129="","Sin fecha",IF($C129&lt;TODAY(),"Vencida",IF($C129-TODAY()&lt;=7,"Vence en 7 días","En plazo")))))</f>
      </c>
    </row>
    <row r="130" spans="1:6" x14ac:dyDescent="0.25">
      <c r="A130" s="5">
        <f>IF('Acciones correctivas'!A130="","",'Acciones correctivas'!A130)</f>
      </c>
      <c r="B130" s="5">
        <f>IF('Acciones correctivas'!A130="","",'Acciones correctivas'!F130&amp;"")</f>
      </c>
      <c r="C130" s="30">
        <f>IF(OR('Acciones correctivas'!A130="",'Acciones correctivas'!H130=""),"",'Acciones correctivas'!H130)</f>
      </c>
      <c r="D130" s="5">
        <f>IF('Acciones correctivas'!A130="","",'Acciones correctivas'!I130&amp;"")</f>
      </c>
      <c r="E130" s="5">
        <f>IF(OR($C130="",$D130="Completada",$D130="Verificada eficaz"),"",$C130-TODAY())</f>
      </c>
      <c r="F130" s="5">
        <f>IF($A130="","",IF(OR($D130="Completada",$D130="Verificada eficaz"),"Cerrada",IF($C130="","Sin fecha",IF($C130&lt;TODAY(),"Vencida",IF($C130-TODAY()&lt;=7,"Vence en 7 días","En plazo")))))</f>
      </c>
    </row>
    <row r="131" spans="1:6" x14ac:dyDescent="0.25">
      <c r="A131" s="5">
        <f>IF('Acciones correctivas'!A131="","",'Acciones correctivas'!A131)</f>
      </c>
      <c r="B131" s="5">
        <f>IF('Acciones correctivas'!A131="","",'Acciones correctivas'!F131&amp;"")</f>
      </c>
      <c r="C131" s="30">
        <f>IF(OR('Acciones correctivas'!A131="",'Acciones correctivas'!H131=""),"",'Acciones correctivas'!H131)</f>
      </c>
      <c r="D131" s="5">
        <f>IF('Acciones correctivas'!A131="","",'Acciones correctivas'!I131&amp;"")</f>
      </c>
      <c r="E131" s="5">
        <f>IF(OR($C131="",$D131="Completada",$D131="Verificada eficaz"),"",$C131-TODAY())</f>
      </c>
      <c r="F131" s="5">
        <f>IF($A131="","",IF(OR($D131="Completada",$D131="Verificada eficaz"),"Cerrada",IF($C131="","Sin fecha",IF($C131&lt;TODAY(),"Vencida",IF($C131-TODAY()&lt;=7,"Vence en 7 días","En plazo")))))</f>
      </c>
    </row>
    <row r="132" spans="1:6" x14ac:dyDescent="0.25">
      <c r="A132" s="5">
        <f>IF('Acciones correctivas'!A132="","",'Acciones correctivas'!A132)</f>
      </c>
      <c r="B132" s="5">
        <f>IF('Acciones correctivas'!A132="","",'Acciones correctivas'!F132&amp;"")</f>
      </c>
      <c r="C132" s="30">
        <f>IF(OR('Acciones correctivas'!A132="",'Acciones correctivas'!H132=""),"",'Acciones correctivas'!H132)</f>
      </c>
      <c r="D132" s="5">
        <f>IF('Acciones correctivas'!A132="","",'Acciones correctivas'!I132&amp;"")</f>
      </c>
      <c r="E132" s="5">
        <f>IF(OR($C132="",$D132="Completada",$D132="Verificada eficaz"),"",$C132-TODAY())</f>
      </c>
      <c r="F132" s="5">
        <f>IF($A132="","",IF(OR($D132="Completada",$D132="Verificada eficaz"),"Cerrada",IF($C132="","Sin fecha",IF($C132&lt;TODAY(),"Vencida",IF($C132-TODAY()&lt;=7,"Vence en 7 días","En plazo")))))</f>
      </c>
    </row>
    <row r="133" spans="1:6" x14ac:dyDescent="0.25">
      <c r="A133" s="5">
        <f>IF('Acciones correctivas'!A133="","",'Acciones correctivas'!A133)</f>
      </c>
      <c r="B133" s="5">
        <f>IF('Acciones correctivas'!A133="","",'Acciones correctivas'!F133&amp;"")</f>
      </c>
      <c r="C133" s="30">
        <f>IF(OR('Acciones correctivas'!A133="",'Acciones correctivas'!H133=""),"",'Acciones correctivas'!H133)</f>
      </c>
      <c r="D133" s="5">
        <f>IF('Acciones correctivas'!A133="","",'Acciones correctivas'!I133&amp;"")</f>
      </c>
      <c r="E133" s="5">
        <f>IF(OR($C133="",$D133="Completada",$D133="Verificada eficaz"),"",$C133-TODAY())</f>
      </c>
      <c r="F133" s="5">
        <f>IF($A133="","",IF(OR($D133="Completada",$D133="Verificada eficaz"),"Cerrada",IF($C133="","Sin fecha",IF($C133&lt;TODAY(),"Vencida",IF($C133-TODAY()&lt;=7,"Vence en 7 días","En plazo")))))</f>
      </c>
    </row>
    <row r="134" spans="1:6" x14ac:dyDescent="0.25">
      <c r="A134" s="5">
        <f>IF('Acciones correctivas'!A134="","",'Acciones correctivas'!A134)</f>
      </c>
      <c r="B134" s="5">
        <f>IF('Acciones correctivas'!A134="","",'Acciones correctivas'!F134&amp;"")</f>
      </c>
      <c r="C134" s="30">
        <f>IF(OR('Acciones correctivas'!A134="",'Acciones correctivas'!H134=""),"",'Acciones correctivas'!H134)</f>
      </c>
      <c r="D134" s="5">
        <f>IF('Acciones correctivas'!A134="","",'Acciones correctivas'!I134&amp;"")</f>
      </c>
      <c r="E134" s="5">
        <f>IF(OR($C134="",$D134="Completada",$D134="Verificada eficaz"),"",$C134-TODAY())</f>
      </c>
      <c r="F134" s="5">
        <f>IF($A134="","",IF(OR($D134="Completada",$D134="Verificada eficaz"),"Cerrada",IF($C134="","Sin fecha",IF($C134&lt;TODAY(),"Vencida",IF($C134-TODAY()&lt;=7,"Vence en 7 días","En plazo")))))</f>
      </c>
    </row>
    <row r="135" spans="1:6" x14ac:dyDescent="0.25">
      <c r="A135" s="5">
        <f>IF('Acciones correctivas'!A135="","",'Acciones correctivas'!A135)</f>
      </c>
      <c r="B135" s="5">
        <f>IF('Acciones correctivas'!A135="","",'Acciones correctivas'!F135&amp;"")</f>
      </c>
      <c r="C135" s="30">
        <f>IF(OR('Acciones correctivas'!A135="",'Acciones correctivas'!H135=""),"",'Acciones correctivas'!H135)</f>
      </c>
      <c r="D135" s="5">
        <f>IF('Acciones correctivas'!A135="","",'Acciones correctivas'!I135&amp;"")</f>
      </c>
      <c r="E135" s="5">
        <f>IF(OR($C135="",$D135="Completada",$D135="Verificada eficaz"),"",$C135-TODAY())</f>
      </c>
      <c r="F135" s="5">
        <f>IF($A135="","",IF(OR($D135="Completada",$D135="Verificada eficaz"),"Cerrada",IF($C135="","Sin fecha",IF($C135&lt;TODAY(),"Vencida",IF($C135-TODAY()&lt;=7,"Vence en 7 días","En plazo")))))</f>
      </c>
    </row>
    <row r="136" spans="1:6" x14ac:dyDescent="0.25">
      <c r="A136" s="5">
        <f>IF('Acciones correctivas'!A136="","",'Acciones correctivas'!A136)</f>
      </c>
      <c r="B136" s="5">
        <f>IF('Acciones correctivas'!A136="","",'Acciones correctivas'!F136&amp;"")</f>
      </c>
      <c r="C136" s="30">
        <f>IF(OR('Acciones correctivas'!A136="",'Acciones correctivas'!H136=""),"",'Acciones correctivas'!H136)</f>
      </c>
      <c r="D136" s="5">
        <f>IF('Acciones correctivas'!A136="","",'Acciones correctivas'!I136&amp;"")</f>
      </c>
      <c r="E136" s="5">
        <f>IF(OR($C136="",$D136="Completada",$D136="Verificada eficaz"),"",$C136-TODAY())</f>
      </c>
      <c r="F136" s="5">
        <f>IF($A136="","",IF(OR($D136="Completada",$D136="Verificada eficaz"),"Cerrada",IF($C136="","Sin fecha",IF($C136&lt;TODAY(),"Vencida",IF($C136-TODAY()&lt;=7,"Vence en 7 días","En plazo")))))</f>
      </c>
    </row>
    <row r="137" spans="1:6" x14ac:dyDescent="0.25">
      <c r="A137" s="5">
        <f>IF('Acciones correctivas'!A137="","",'Acciones correctivas'!A137)</f>
      </c>
      <c r="B137" s="5">
        <f>IF('Acciones correctivas'!A137="","",'Acciones correctivas'!F137&amp;"")</f>
      </c>
      <c r="C137" s="30">
        <f>IF(OR('Acciones correctivas'!A137="",'Acciones correctivas'!H137=""),"",'Acciones correctivas'!H137)</f>
      </c>
      <c r="D137" s="5">
        <f>IF('Acciones correctivas'!A137="","",'Acciones correctivas'!I137&amp;"")</f>
      </c>
      <c r="E137" s="5">
        <f>IF(OR($C137="",$D137="Completada",$D137="Verificada eficaz"),"",$C137-TODAY())</f>
      </c>
      <c r="F137" s="5">
        <f>IF($A137="","",IF(OR($D137="Completada",$D137="Verificada eficaz"),"Cerrada",IF($C137="","Sin fecha",IF($C137&lt;TODAY(),"Vencida",IF($C137-TODAY()&lt;=7,"Vence en 7 días","En plazo")))))</f>
      </c>
    </row>
    <row r="138" spans="1:6" x14ac:dyDescent="0.25">
      <c r="A138" s="5">
        <f>IF('Acciones correctivas'!A138="","",'Acciones correctivas'!A138)</f>
      </c>
      <c r="B138" s="5">
        <f>IF('Acciones correctivas'!A138="","",'Acciones correctivas'!F138&amp;"")</f>
      </c>
      <c r="C138" s="30">
        <f>IF(OR('Acciones correctivas'!A138="",'Acciones correctivas'!H138=""),"",'Acciones correctivas'!H138)</f>
      </c>
      <c r="D138" s="5">
        <f>IF('Acciones correctivas'!A138="","",'Acciones correctivas'!I138&amp;"")</f>
      </c>
      <c r="E138" s="5">
        <f>IF(OR($C138="",$D138="Completada",$D138="Verificada eficaz"),"",$C138-TODAY())</f>
      </c>
      <c r="F138" s="5">
        <f>IF($A138="","",IF(OR($D138="Completada",$D138="Verificada eficaz"),"Cerrada",IF($C138="","Sin fecha",IF($C138&lt;TODAY(),"Vencida",IF($C138-TODAY()&lt;=7,"Vence en 7 días","En plazo")))))</f>
      </c>
    </row>
    <row r="139" spans="1:6" x14ac:dyDescent="0.25">
      <c r="A139" s="5">
        <f>IF('Acciones correctivas'!A139="","",'Acciones correctivas'!A139)</f>
      </c>
      <c r="B139" s="5">
        <f>IF('Acciones correctivas'!A139="","",'Acciones correctivas'!F139&amp;"")</f>
      </c>
      <c r="C139" s="30">
        <f>IF(OR('Acciones correctivas'!A139="",'Acciones correctivas'!H139=""),"",'Acciones correctivas'!H139)</f>
      </c>
      <c r="D139" s="5">
        <f>IF('Acciones correctivas'!A139="","",'Acciones correctivas'!I139&amp;"")</f>
      </c>
      <c r="E139" s="5">
        <f>IF(OR($C139="",$D139="Completada",$D139="Verificada eficaz"),"",$C139-TODAY())</f>
      </c>
      <c r="F139" s="5">
        <f>IF($A139="","",IF(OR($D139="Completada",$D139="Verificada eficaz"),"Cerrada",IF($C139="","Sin fecha",IF($C139&lt;TODAY(),"Vencida",IF($C139-TODAY()&lt;=7,"Vence en 7 días","En plazo")))))</f>
      </c>
    </row>
    <row r="140" spans="1:6" x14ac:dyDescent="0.25">
      <c r="A140" s="5">
        <f>IF('Acciones correctivas'!A140="","",'Acciones correctivas'!A140)</f>
      </c>
      <c r="B140" s="5">
        <f>IF('Acciones correctivas'!A140="","",'Acciones correctivas'!F140&amp;"")</f>
      </c>
      <c r="C140" s="30">
        <f>IF(OR('Acciones correctivas'!A140="",'Acciones correctivas'!H140=""),"",'Acciones correctivas'!H140)</f>
      </c>
      <c r="D140" s="5">
        <f>IF('Acciones correctivas'!A140="","",'Acciones correctivas'!I140&amp;"")</f>
      </c>
      <c r="E140" s="5">
        <f>IF(OR($C140="",$D140="Completada",$D140="Verificada eficaz"),"",$C140-TODAY())</f>
      </c>
      <c r="F140" s="5">
        <f>IF($A140="","",IF(OR($D140="Completada",$D140="Verificada eficaz"),"Cerrada",IF($C140="","Sin fecha",IF($C140&lt;TODAY(),"Vencida",IF($C140-TODAY()&lt;=7,"Vence en 7 días","En plazo")))))</f>
      </c>
    </row>
    <row r="141" spans="1:6" x14ac:dyDescent="0.25">
      <c r="A141" s="5">
        <f>IF('Acciones correctivas'!A141="","",'Acciones correctivas'!A141)</f>
      </c>
      <c r="B141" s="5">
        <f>IF('Acciones correctivas'!A141="","",'Acciones correctivas'!F141&amp;"")</f>
      </c>
      <c r="C141" s="30">
        <f>IF(OR('Acciones correctivas'!A141="",'Acciones correctivas'!H141=""),"",'Acciones correctivas'!H141)</f>
      </c>
      <c r="D141" s="5">
        <f>IF('Acciones correctivas'!A141="","",'Acciones correctivas'!I141&amp;"")</f>
      </c>
      <c r="E141" s="5">
        <f>IF(OR($C141="",$D141="Completada",$D141="Verificada eficaz"),"",$C141-TODAY())</f>
      </c>
      <c r="F141" s="5">
        <f>IF($A141="","",IF(OR($D141="Completada",$D141="Verificada eficaz"),"Cerrada",IF($C141="","Sin fecha",IF($C141&lt;TODAY(),"Vencida",IF($C141-TODAY()&lt;=7,"Vence en 7 días","En plazo")))))</f>
      </c>
    </row>
    <row r="142" spans="1:6" x14ac:dyDescent="0.25">
      <c r="A142" s="5">
        <f>IF('Acciones correctivas'!A142="","",'Acciones correctivas'!A142)</f>
      </c>
      <c r="B142" s="5">
        <f>IF('Acciones correctivas'!A142="","",'Acciones correctivas'!F142&amp;"")</f>
      </c>
      <c r="C142" s="30">
        <f>IF(OR('Acciones correctivas'!A142="",'Acciones correctivas'!H142=""),"",'Acciones correctivas'!H142)</f>
      </c>
      <c r="D142" s="5">
        <f>IF('Acciones correctivas'!A142="","",'Acciones correctivas'!I142&amp;"")</f>
      </c>
      <c r="E142" s="5">
        <f>IF(OR($C142="",$D142="Completada",$D142="Verificada eficaz"),"",$C142-TODAY())</f>
      </c>
      <c r="F142" s="5">
        <f>IF($A142="","",IF(OR($D142="Completada",$D142="Verificada eficaz"),"Cerrada",IF($C142="","Sin fecha",IF($C142&lt;TODAY(),"Vencida",IF($C142-TODAY()&lt;=7,"Vence en 7 días","En plazo")))))</f>
      </c>
    </row>
    <row r="143" spans="1:6" x14ac:dyDescent="0.25">
      <c r="A143" s="5">
        <f>IF('Acciones correctivas'!A143="","",'Acciones correctivas'!A143)</f>
      </c>
      <c r="B143" s="5">
        <f>IF('Acciones correctivas'!A143="","",'Acciones correctivas'!F143&amp;"")</f>
      </c>
      <c r="C143" s="30">
        <f>IF(OR('Acciones correctivas'!A143="",'Acciones correctivas'!H143=""),"",'Acciones correctivas'!H143)</f>
      </c>
      <c r="D143" s="5">
        <f>IF('Acciones correctivas'!A143="","",'Acciones correctivas'!I143&amp;"")</f>
      </c>
      <c r="E143" s="5">
        <f>IF(OR($C143="",$D143="Completada",$D143="Verificada eficaz"),"",$C143-TODAY())</f>
      </c>
      <c r="F143" s="5">
        <f>IF($A143="","",IF(OR($D143="Completada",$D143="Verificada eficaz"),"Cerrada",IF($C143="","Sin fecha",IF($C143&lt;TODAY(),"Vencida",IF($C143-TODAY()&lt;=7,"Vence en 7 días","En plazo")))))</f>
      </c>
    </row>
    <row r="144" spans="1:6" x14ac:dyDescent="0.25">
      <c r="A144" s="5">
        <f>IF('Acciones correctivas'!A144="","",'Acciones correctivas'!A144)</f>
      </c>
      <c r="B144" s="5">
        <f>IF('Acciones correctivas'!A144="","",'Acciones correctivas'!F144&amp;"")</f>
      </c>
      <c r="C144" s="30">
        <f>IF(OR('Acciones correctivas'!A144="",'Acciones correctivas'!H144=""),"",'Acciones correctivas'!H144)</f>
      </c>
      <c r="D144" s="5">
        <f>IF('Acciones correctivas'!A144="","",'Acciones correctivas'!I144&amp;"")</f>
      </c>
      <c r="E144" s="5">
        <f>IF(OR($C144="",$D144="Completada",$D144="Verificada eficaz"),"",$C144-TODAY())</f>
      </c>
      <c r="F144" s="5">
        <f>IF($A144="","",IF(OR($D144="Completada",$D144="Verificada eficaz"),"Cerrada",IF($C144="","Sin fecha",IF($C144&lt;TODAY(),"Vencida",IF($C144-TODAY()&lt;=7,"Vence en 7 días","En plazo")))))</f>
      </c>
    </row>
    <row r="145" spans="1:6" x14ac:dyDescent="0.25">
      <c r="A145" s="5">
        <f>IF('Acciones correctivas'!A145="","",'Acciones correctivas'!A145)</f>
      </c>
      <c r="B145" s="5">
        <f>IF('Acciones correctivas'!A145="","",'Acciones correctivas'!F145&amp;"")</f>
      </c>
      <c r="C145" s="30">
        <f>IF(OR('Acciones correctivas'!A145="",'Acciones correctivas'!H145=""),"",'Acciones correctivas'!H145)</f>
      </c>
      <c r="D145" s="5">
        <f>IF('Acciones correctivas'!A145="","",'Acciones correctivas'!I145&amp;"")</f>
      </c>
      <c r="E145" s="5">
        <f>IF(OR($C145="",$D145="Completada",$D145="Verificada eficaz"),"",$C145-TODAY())</f>
      </c>
      <c r="F145" s="5">
        <f>IF($A145="","",IF(OR($D145="Completada",$D145="Verificada eficaz"),"Cerrada",IF($C145="","Sin fecha",IF($C145&lt;TODAY(),"Vencida",IF($C145-TODAY()&lt;=7,"Vence en 7 días","En plazo")))))</f>
      </c>
    </row>
    <row r="146" spans="1:6" x14ac:dyDescent="0.25">
      <c r="A146" s="5">
        <f>IF('Acciones correctivas'!A146="","",'Acciones correctivas'!A146)</f>
      </c>
      <c r="B146" s="5">
        <f>IF('Acciones correctivas'!A146="","",'Acciones correctivas'!F146&amp;"")</f>
      </c>
      <c r="C146" s="30">
        <f>IF(OR('Acciones correctivas'!A146="",'Acciones correctivas'!H146=""),"",'Acciones correctivas'!H146)</f>
      </c>
      <c r="D146" s="5">
        <f>IF('Acciones correctivas'!A146="","",'Acciones correctivas'!I146&amp;"")</f>
      </c>
      <c r="E146" s="5">
        <f>IF(OR($C146="",$D146="Completada",$D146="Verificada eficaz"),"",$C146-TODAY())</f>
      </c>
      <c r="F146" s="5">
        <f>IF($A146="","",IF(OR($D146="Completada",$D146="Verificada eficaz"),"Cerrada",IF($C146="","Sin fecha",IF($C146&lt;TODAY(),"Vencida",IF($C146-TODAY()&lt;=7,"Vence en 7 días","En plazo")))))</f>
      </c>
    </row>
    <row r="147" spans="1:6" x14ac:dyDescent="0.25">
      <c r="A147" s="5">
        <f>IF('Acciones correctivas'!A147="","",'Acciones correctivas'!A147)</f>
      </c>
      <c r="B147" s="5">
        <f>IF('Acciones correctivas'!A147="","",'Acciones correctivas'!F147&amp;"")</f>
      </c>
      <c r="C147" s="30">
        <f>IF(OR('Acciones correctivas'!A147="",'Acciones correctivas'!H147=""),"",'Acciones correctivas'!H147)</f>
      </c>
      <c r="D147" s="5">
        <f>IF('Acciones correctivas'!A147="","",'Acciones correctivas'!I147&amp;"")</f>
      </c>
      <c r="E147" s="5">
        <f>IF(OR($C147="",$D147="Completada",$D147="Verificada eficaz"),"",$C147-TODAY())</f>
      </c>
      <c r="F147" s="5">
        <f>IF($A147="","",IF(OR($D147="Completada",$D147="Verificada eficaz"),"Cerrada",IF($C147="","Sin fecha",IF($C147&lt;TODAY(),"Vencida",IF($C147-TODAY()&lt;=7,"Vence en 7 días","En plazo")))))</f>
      </c>
    </row>
    <row r="148" spans="1:6" x14ac:dyDescent="0.25">
      <c r="A148" s="5">
        <f>IF('Acciones correctivas'!A148="","",'Acciones correctivas'!A148)</f>
      </c>
      <c r="B148" s="5">
        <f>IF('Acciones correctivas'!A148="","",'Acciones correctivas'!F148&amp;"")</f>
      </c>
      <c r="C148" s="30">
        <f>IF(OR('Acciones correctivas'!A148="",'Acciones correctivas'!H148=""),"",'Acciones correctivas'!H148)</f>
      </c>
      <c r="D148" s="5">
        <f>IF('Acciones correctivas'!A148="","",'Acciones correctivas'!I148&amp;"")</f>
      </c>
      <c r="E148" s="5">
        <f>IF(OR($C148="",$D148="Completada",$D148="Verificada eficaz"),"",$C148-TODAY())</f>
      </c>
      <c r="F148" s="5">
        <f>IF($A148="","",IF(OR($D148="Completada",$D148="Verificada eficaz"),"Cerrada",IF($C148="","Sin fecha",IF($C148&lt;TODAY(),"Vencida",IF($C148-TODAY()&lt;=7,"Vence en 7 días","En plazo")))))</f>
      </c>
    </row>
    <row r="149" spans="1:6" x14ac:dyDescent="0.25">
      <c r="A149" s="5">
        <f>IF('Acciones correctivas'!A149="","",'Acciones correctivas'!A149)</f>
      </c>
      <c r="B149" s="5">
        <f>IF('Acciones correctivas'!A149="","",'Acciones correctivas'!F149&amp;"")</f>
      </c>
      <c r="C149" s="30">
        <f>IF(OR('Acciones correctivas'!A149="",'Acciones correctivas'!H149=""),"",'Acciones correctivas'!H149)</f>
      </c>
      <c r="D149" s="5">
        <f>IF('Acciones correctivas'!A149="","",'Acciones correctivas'!I149&amp;"")</f>
      </c>
      <c r="E149" s="5">
        <f>IF(OR($C149="",$D149="Completada",$D149="Verificada eficaz"),"",$C149-TODAY())</f>
      </c>
      <c r="F149" s="5">
        <f>IF($A149="","",IF(OR($D149="Completada",$D149="Verificada eficaz"),"Cerrada",IF($C149="","Sin fecha",IF($C149&lt;TODAY(),"Vencida",IF($C149-TODAY()&lt;=7,"Vence en 7 días","En plazo")))))</f>
      </c>
    </row>
    <row r="150" spans="1:6" x14ac:dyDescent="0.25">
      <c r="A150" s="5">
        <f>IF('Acciones correctivas'!A150="","",'Acciones correctivas'!A150)</f>
      </c>
      <c r="B150" s="5">
        <f>IF('Acciones correctivas'!A150="","",'Acciones correctivas'!F150&amp;"")</f>
      </c>
      <c r="C150" s="30">
        <f>IF(OR('Acciones correctivas'!A150="",'Acciones correctivas'!H150=""),"",'Acciones correctivas'!H150)</f>
      </c>
      <c r="D150" s="5">
        <f>IF('Acciones correctivas'!A150="","",'Acciones correctivas'!I150&amp;"")</f>
      </c>
      <c r="E150" s="5">
        <f>IF(OR($C150="",$D150="Completada",$D150="Verificada eficaz"),"",$C150-TODAY())</f>
      </c>
      <c r="F150" s="5">
        <f>IF($A150="","",IF(OR($D150="Completada",$D150="Verificada eficaz"),"Cerrada",IF($C150="","Sin fecha",IF($C150&lt;TODAY(),"Vencida",IF($C150-TODAY()&lt;=7,"Vence en 7 días","En plazo")))))</f>
      </c>
    </row>
    <row r="151" spans="1:6" x14ac:dyDescent="0.25">
      <c r="A151" s="5">
        <f>IF('Acciones correctivas'!A151="","",'Acciones correctivas'!A151)</f>
      </c>
      <c r="B151" s="5">
        <f>IF('Acciones correctivas'!A151="","",'Acciones correctivas'!F151&amp;"")</f>
      </c>
      <c r="C151" s="30">
        <f>IF(OR('Acciones correctivas'!A151="",'Acciones correctivas'!H151=""),"",'Acciones correctivas'!H151)</f>
      </c>
      <c r="D151" s="5">
        <f>IF('Acciones correctivas'!A151="","",'Acciones correctivas'!I151&amp;"")</f>
      </c>
      <c r="E151" s="5">
        <f>IF(OR($C151="",$D151="Completada",$D151="Verificada eficaz"),"",$C151-TODAY())</f>
      </c>
      <c r="F151" s="5">
        <f>IF($A151="","",IF(OR($D151="Completada",$D151="Verificada eficaz"),"Cerrada",IF($C151="","Sin fecha",IF($C151&lt;TODAY(),"Vencida",IF($C151-TODAY()&lt;=7,"Vence en 7 días","En plazo")))))</f>
      </c>
    </row>
    <row r="152" spans="1:6" x14ac:dyDescent="0.25">
      <c r="A152" s="5">
        <f>IF('Acciones correctivas'!A152="","",'Acciones correctivas'!A152)</f>
      </c>
      <c r="B152" s="5">
        <f>IF('Acciones correctivas'!A152="","",'Acciones correctivas'!F152&amp;"")</f>
      </c>
      <c r="C152" s="30">
        <f>IF(OR('Acciones correctivas'!A152="",'Acciones correctivas'!H152=""),"",'Acciones correctivas'!H152)</f>
      </c>
      <c r="D152" s="5">
        <f>IF('Acciones correctivas'!A152="","",'Acciones correctivas'!I152&amp;"")</f>
      </c>
      <c r="E152" s="5">
        <f>IF(OR($C152="",$D152="Completada",$D152="Verificada eficaz"),"",$C152-TODAY())</f>
      </c>
      <c r="F152" s="5">
        <f>IF($A152="","",IF(OR($D152="Completada",$D152="Verificada eficaz"),"Cerrada",IF($C152="","Sin fecha",IF($C152&lt;TODAY(),"Vencida",IF($C152-TODAY()&lt;=7,"Vence en 7 días","En plazo")))))</f>
      </c>
    </row>
    <row r="153" spans="1:6" x14ac:dyDescent="0.25">
      <c r="A153" s="5">
        <f>IF('Acciones correctivas'!A153="","",'Acciones correctivas'!A153)</f>
      </c>
      <c r="B153" s="5">
        <f>IF('Acciones correctivas'!A153="","",'Acciones correctivas'!F153&amp;"")</f>
      </c>
      <c r="C153" s="30">
        <f>IF(OR('Acciones correctivas'!A153="",'Acciones correctivas'!H153=""),"",'Acciones correctivas'!H153)</f>
      </c>
      <c r="D153" s="5">
        <f>IF('Acciones correctivas'!A153="","",'Acciones correctivas'!I153&amp;"")</f>
      </c>
      <c r="E153" s="5">
        <f>IF(OR($C153="",$D153="Completada",$D153="Verificada eficaz"),"",$C153-TODAY())</f>
      </c>
      <c r="F153" s="5">
        <f>IF($A153="","",IF(OR($D153="Completada",$D153="Verificada eficaz"),"Cerrada",IF($C153="","Sin fecha",IF($C153&lt;TODAY(),"Vencida",IF($C153-TODAY()&lt;=7,"Vence en 7 días","En plazo")))))</f>
      </c>
    </row>
    <row r="154" spans="1:6" x14ac:dyDescent="0.25">
      <c r="A154" s="5">
        <f>IF('Acciones correctivas'!A154="","",'Acciones correctivas'!A154)</f>
      </c>
      <c r="B154" s="5">
        <f>IF('Acciones correctivas'!A154="","",'Acciones correctivas'!F154&amp;"")</f>
      </c>
      <c r="C154" s="30">
        <f>IF(OR('Acciones correctivas'!A154="",'Acciones correctivas'!H154=""),"",'Acciones correctivas'!H154)</f>
      </c>
      <c r="D154" s="5">
        <f>IF('Acciones correctivas'!A154="","",'Acciones correctivas'!I154&amp;"")</f>
      </c>
      <c r="E154" s="5">
        <f>IF(OR($C154="",$D154="Completada",$D154="Verificada eficaz"),"",$C154-TODAY())</f>
      </c>
      <c r="F154" s="5">
        <f>IF($A154="","",IF(OR($D154="Completada",$D154="Verificada eficaz"),"Cerrada",IF($C154="","Sin fecha",IF($C154&lt;TODAY(),"Vencida",IF($C154-TODAY()&lt;=7,"Vence en 7 días","En plazo")))))</f>
      </c>
    </row>
    <row r="155" spans="1:6" x14ac:dyDescent="0.25">
      <c r="A155" s="5">
        <f>IF('Acciones correctivas'!A155="","",'Acciones correctivas'!A155)</f>
      </c>
      <c r="B155" s="5">
        <f>IF('Acciones correctivas'!A155="","",'Acciones correctivas'!F155&amp;"")</f>
      </c>
      <c r="C155" s="30">
        <f>IF(OR('Acciones correctivas'!A155="",'Acciones correctivas'!H155=""),"",'Acciones correctivas'!H155)</f>
      </c>
      <c r="D155" s="5">
        <f>IF('Acciones correctivas'!A155="","",'Acciones correctivas'!I155&amp;"")</f>
      </c>
      <c r="E155" s="5">
        <f>IF(OR($C155="",$D155="Completada",$D155="Verificada eficaz"),"",$C155-TODAY())</f>
      </c>
      <c r="F155" s="5">
        <f>IF($A155="","",IF(OR($D155="Completada",$D155="Verificada eficaz"),"Cerrada",IF($C155="","Sin fecha",IF($C155&lt;TODAY(),"Vencida",IF($C155-TODAY()&lt;=7,"Vence en 7 días","En plazo")))))</f>
      </c>
    </row>
    <row r="156" spans="1:6" x14ac:dyDescent="0.25">
      <c r="A156" s="5">
        <f>IF('Acciones correctivas'!A156="","",'Acciones correctivas'!A156)</f>
      </c>
      <c r="B156" s="5">
        <f>IF('Acciones correctivas'!A156="","",'Acciones correctivas'!F156&amp;"")</f>
      </c>
      <c r="C156" s="30">
        <f>IF(OR('Acciones correctivas'!A156="",'Acciones correctivas'!H156=""),"",'Acciones correctivas'!H156)</f>
      </c>
      <c r="D156" s="5">
        <f>IF('Acciones correctivas'!A156="","",'Acciones correctivas'!I156&amp;"")</f>
      </c>
      <c r="E156" s="5">
        <f>IF(OR($C156="",$D156="Completada",$D156="Verificada eficaz"),"",$C156-TODAY())</f>
      </c>
      <c r="F156" s="5">
        <f>IF($A156="","",IF(OR($D156="Completada",$D156="Verificada eficaz"),"Cerrada",IF($C156="","Sin fecha",IF($C156&lt;TODAY(),"Vencida",IF($C156-TODAY()&lt;=7,"Vence en 7 días","En plazo")))))</f>
      </c>
    </row>
    <row r="157" spans="1:6" x14ac:dyDescent="0.25">
      <c r="A157" s="5">
        <f>IF('Acciones correctivas'!A157="","",'Acciones correctivas'!A157)</f>
      </c>
      <c r="B157" s="5">
        <f>IF('Acciones correctivas'!A157="","",'Acciones correctivas'!F157&amp;"")</f>
      </c>
      <c r="C157" s="30">
        <f>IF(OR('Acciones correctivas'!A157="",'Acciones correctivas'!H157=""),"",'Acciones correctivas'!H157)</f>
      </c>
      <c r="D157" s="5">
        <f>IF('Acciones correctivas'!A157="","",'Acciones correctivas'!I157&amp;"")</f>
      </c>
      <c r="E157" s="5">
        <f>IF(OR($C157="",$D157="Completada",$D157="Verificada eficaz"),"",$C157-TODAY())</f>
      </c>
      <c r="F157" s="5">
        <f>IF($A157="","",IF(OR($D157="Completada",$D157="Verificada eficaz"),"Cerrada",IF($C157="","Sin fecha",IF($C157&lt;TODAY(),"Vencida",IF($C157-TODAY()&lt;=7,"Vence en 7 días","En plazo")))))</f>
      </c>
    </row>
    <row r="158" spans="1:6" x14ac:dyDescent="0.25">
      <c r="A158" s="5">
        <f>IF('Acciones correctivas'!A158="","",'Acciones correctivas'!A158)</f>
      </c>
      <c r="B158" s="5">
        <f>IF('Acciones correctivas'!A158="","",'Acciones correctivas'!F158&amp;"")</f>
      </c>
      <c r="C158" s="30">
        <f>IF(OR('Acciones correctivas'!A158="",'Acciones correctivas'!H158=""),"",'Acciones correctivas'!H158)</f>
      </c>
      <c r="D158" s="5">
        <f>IF('Acciones correctivas'!A158="","",'Acciones correctivas'!I158&amp;"")</f>
      </c>
      <c r="E158" s="5">
        <f>IF(OR($C158="",$D158="Completada",$D158="Verificada eficaz"),"",$C158-TODAY())</f>
      </c>
      <c r="F158" s="5">
        <f>IF($A158="","",IF(OR($D158="Completada",$D158="Verificada eficaz"),"Cerrada",IF($C158="","Sin fecha",IF($C158&lt;TODAY(),"Vencida",IF($C158-TODAY()&lt;=7,"Vence en 7 días","En plazo")))))</f>
      </c>
    </row>
    <row r="159" spans="1:6" x14ac:dyDescent="0.25">
      <c r="A159" s="5">
        <f>IF('Acciones correctivas'!A159="","",'Acciones correctivas'!A159)</f>
      </c>
      <c r="B159" s="5">
        <f>IF('Acciones correctivas'!A159="","",'Acciones correctivas'!F159&amp;"")</f>
      </c>
      <c r="C159" s="30">
        <f>IF(OR('Acciones correctivas'!A159="",'Acciones correctivas'!H159=""),"",'Acciones correctivas'!H159)</f>
      </c>
      <c r="D159" s="5">
        <f>IF('Acciones correctivas'!A159="","",'Acciones correctivas'!I159&amp;"")</f>
      </c>
      <c r="E159" s="5">
        <f>IF(OR($C159="",$D159="Completada",$D159="Verificada eficaz"),"",$C159-TODAY())</f>
      </c>
      <c r="F159" s="5">
        <f>IF($A159="","",IF(OR($D159="Completada",$D159="Verificada eficaz"),"Cerrada",IF($C159="","Sin fecha",IF($C159&lt;TODAY(),"Vencida",IF($C159-TODAY()&lt;=7,"Vence en 7 días","En plazo")))))</f>
      </c>
    </row>
    <row r="160" spans="1:6" x14ac:dyDescent="0.25">
      <c r="A160" s="5">
        <f>IF('Acciones correctivas'!A160="","",'Acciones correctivas'!A160)</f>
      </c>
      <c r="B160" s="5">
        <f>IF('Acciones correctivas'!A160="","",'Acciones correctivas'!F160&amp;"")</f>
      </c>
      <c r="C160" s="30">
        <f>IF(OR('Acciones correctivas'!A160="",'Acciones correctivas'!H160=""),"",'Acciones correctivas'!H160)</f>
      </c>
      <c r="D160" s="5">
        <f>IF('Acciones correctivas'!A160="","",'Acciones correctivas'!I160&amp;"")</f>
      </c>
      <c r="E160" s="5">
        <f>IF(OR($C160="",$D160="Completada",$D160="Verificada eficaz"),"",$C160-TODAY())</f>
      </c>
      <c r="F160" s="5">
        <f>IF($A160="","",IF(OR($D160="Completada",$D160="Verificada eficaz"),"Cerrada",IF($C160="","Sin fecha",IF($C160&lt;TODAY(),"Vencida",IF($C160-TODAY()&lt;=7,"Vence en 7 días","En plazo")))))</f>
      </c>
    </row>
    <row r="161" spans="1:6" x14ac:dyDescent="0.25">
      <c r="A161" s="5">
        <f>IF('Acciones correctivas'!A161="","",'Acciones correctivas'!A161)</f>
      </c>
      <c r="B161" s="5">
        <f>IF('Acciones correctivas'!A161="","",'Acciones correctivas'!F161&amp;"")</f>
      </c>
      <c r="C161" s="30">
        <f>IF(OR('Acciones correctivas'!A161="",'Acciones correctivas'!H161=""),"",'Acciones correctivas'!H161)</f>
      </c>
      <c r="D161" s="5">
        <f>IF('Acciones correctivas'!A161="","",'Acciones correctivas'!I161&amp;"")</f>
      </c>
      <c r="E161" s="5">
        <f>IF(OR($C161="",$D161="Completada",$D161="Verificada eficaz"),"",$C161-TODAY())</f>
      </c>
      <c r="F161" s="5">
        <f>IF($A161="","",IF(OR($D161="Completada",$D161="Verificada eficaz"),"Cerrada",IF($C161="","Sin fecha",IF($C161&lt;TODAY(),"Vencida",IF($C161-TODAY()&lt;=7,"Vence en 7 días","En plazo")))))</f>
      </c>
    </row>
    <row r="162" spans="1:6" x14ac:dyDescent="0.25">
      <c r="A162" s="5">
        <f>IF('Acciones correctivas'!A162="","",'Acciones correctivas'!A162)</f>
      </c>
      <c r="B162" s="5">
        <f>IF('Acciones correctivas'!A162="","",'Acciones correctivas'!F162&amp;"")</f>
      </c>
      <c r="C162" s="30">
        <f>IF(OR('Acciones correctivas'!A162="",'Acciones correctivas'!H162=""),"",'Acciones correctivas'!H162)</f>
      </c>
      <c r="D162" s="5">
        <f>IF('Acciones correctivas'!A162="","",'Acciones correctivas'!I162&amp;"")</f>
      </c>
      <c r="E162" s="5">
        <f>IF(OR($C162="",$D162="Completada",$D162="Verificada eficaz"),"",$C162-TODAY())</f>
      </c>
      <c r="F162" s="5">
        <f>IF($A162="","",IF(OR($D162="Completada",$D162="Verificada eficaz"),"Cerrada",IF($C162="","Sin fecha",IF($C162&lt;TODAY(),"Vencida",IF($C162-TODAY()&lt;=7,"Vence en 7 días","En plazo")))))</f>
      </c>
    </row>
    <row r="163" spans="1:6" x14ac:dyDescent="0.25">
      <c r="A163" s="5">
        <f>IF('Acciones correctivas'!A163="","",'Acciones correctivas'!A163)</f>
      </c>
      <c r="B163" s="5">
        <f>IF('Acciones correctivas'!A163="","",'Acciones correctivas'!F163&amp;"")</f>
      </c>
      <c r="C163" s="30">
        <f>IF(OR('Acciones correctivas'!A163="",'Acciones correctivas'!H163=""),"",'Acciones correctivas'!H163)</f>
      </c>
      <c r="D163" s="5">
        <f>IF('Acciones correctivas'!A163="","",'Acciones correctivas'!I163&amp;"")</f>
      </c>
      <c r="E163" s="5">
        <f>IF(OR($C163="",$D163="Completada",$D163="Verificada eficaz"),"",$C163-TODAY())</f>
      </c>
      <c r="F163" s="5">
        <f>IF($A163="","",IF(OR($D163="Completada",$D163="Verificada eficaz"),"Cerrada",IF($C163="","Sin fecha",IF($C163&lt;TODAY(),"Vencida",IF($C163-TODAY()&lt;=7,"Vence en 7 días","En plazo")))))</f>
      </c>
    </row>
    <row r="164" spans="1:6" x14ac:dyDescent="0.25">
      <c r="A164" s="5">
        <f>IF('Acciones correctivas'!A164="","",'Acciones correctivas'!A164)</f>
      </c>
      <c r="B164" s="5">
        <f>IF('Acciones correctivas'!A164="","",'Acciones correctivas'!F164&amp;"")</f>
      </c>
      <c r="C164" s="30">
        <f>IF(OR('Acciones correctivas'!A164="",'Acciones correctivas'!H164=""),"",'Acciones correctivas'!H164)</f>
      </c>
      <c r="D164" s="5">
        <f>IF('Acciones correctivas'!A164="","",'Acciones correctivas'!I164&amp;"")</f>
      </c>
      <c r="E164" s="5">
        <f>IF(OR($C164="",$D164="Completada",$D164="Verificada eficaz"),"",$C164-TODAY())</f>
      </c>
      <c r="F164" s="5">
        <f>IF($A164="","",IF(OR($D164="Completada",$D164="Verificada eficaz"),"Cerrada",IF($C164="","Sin fecha",IF($C164&lt;TODAY(),"Vencida",IF($C164-TODAY()&lt;=7,"Vence en 7 días","En plazo")))))</f>
      </c>
    </row>
    <row r="165" spans="1:6" x14ac:dyDescent="0.25">
      <c r="A165" s="5">
        <f>IF('Acciones correctivas'!A165="","",'Acciones correctivas'!A165)</f>
      </c>
      <c r="B165" s="5">
        <f>IF('Acciones correctivas'!A165="","",'Acciones correctivas'!F165&amp;"")</f>
      </c>
      <c r="C165" s="30">
        <f>IF(OR('Acciones correctivas'!A165="",'Acciones correctivas'!H165=""),"",'Acciones correctivas'!H165)</f>
      </c>
      <c r="D165" s="5">
        <f>IF('Acciones correctivas'!A165="","",'Acciones correctivas'!I165&amp;"")</f>
      </c>
      <c r="E165" s="5">
        <f>IF(OR($C165="",$D165="Completada",$D165="Verificada eficaz"),"",$C165-TODAY())</f>
      </c>
      <c r="F165" s="5">
        <f>IF($A165="","",IF(OR($D165="Completada",$D165="Verificada eficaz"),"Cerrada",IF($C165="","Sin fecha",IF($C165&lt;TODAY(),"Vencida",IF($C165-TODAY()&lt;=7,"Vence en 7 días","En plazo")))))</f>
      </c>
    </row>
    <row r="166" spans="1:6" x14ac:dyDescent="0.25">
      <c r="A166" s="5">
        <f>IF('Acciones correctivas'!A166="","",'Acciones correctivas'!A166)</f>
      </c>
      <c r="B166" s="5">
        <f>IF('Acciones correctivas'!A166="","",'Acciones correctivas'!F166&amp;"")</f>
      </c>
      <c r="C166" s="30">
        <f>IF(OR('Acciones correctivas'!A166="",'Acciones correctivas'!H166=""),"",'Acciones correctivas'!H166)</f>
      </c>
      <c r="D166" s="5">
        <f>IF('Acciones correctivas'!A166="","",'Acciones correctivas'!I166&amp;"")</f>
      </c>
      <c r="E166" s="5">
        <f>IF(OR($C166="",$D166="Completada",$D166="Verificada eficaz"),"",$C166-TODAY())</f>
      </c>
      <c r="F166" s="5">
        <f>IF($A166="","",IF(OR($D166="Completada",$D166="Verificada eficaz"),"Cerrada",IF($C166="","Sin fecha",IF($C166&lt;TODAY(),"Vencida",IF($C166-TODAY()&lt;=7,"Vence en 7 días","En plazo")))))</f>
      </c>
    </row>
    <row r="167" spans="1:6" x14ac:dyDescent="0.25">
      <c r="A167" s="5">
        <f>IF('Acciones correctivas'!A167="","",'Acciones correctivas'!A167)</f>
      </c>
      <c r="B167" s="5">
        <f>IF('Acciones correctivas'!A167="","",'Acciones correctivas'!F167&amp;"")</f>
      </c>
      <c r="C167" s="30">
        <f>IF(OR('Acciones correctivas'!A167="",'Acciones correctivas'!H167=""),"",'Acciones correctivas'!H167)</f>
      </c>
      <c r="D167" s="5">
        <f>IF('Acciones correctivas'!A167="","",'Acciones correctivas'!I167&amp;"")</f>
      </c>
      <c r="E167" s="5">
        <f>IF(OR($C167="",$D167="Completada",$D167="Verificada eficaz"),"",$C167-TODAY())</f>
      </c>
      <c r="F167" s="5">
        <f>IF($A167="","",IF(OR($D167="Completada",$D167="Verificada eficaz"),"Cerrada",IF($C167="","Sin fecha",IF($C167&lt;TODAY(),"Vencida",IF($C167-TODAY()&lt;=7,"Vence en 7 días","En plazo")))))</f>
      </c>
    </row>
    <row r="168" spans="1:6" x14ac:dyDescent="0.25">
      <c r="A168" s="5">
        <f>IF('Acciones correctivas'!A168="","",'Acciones correctivas'!A168)</f>
      </c>
      <c r="B168" s="5">
        <f>IF('Acciones correctivas'!A168="","",'Acciones correctivas'!F168&amp;"")</f>
      </c>
      <c r="C168" s="30">
        <f>IF(OR('Acciones correctivas'!A168="",'Acciones correctivas'!H168=""),"",'Acciones correctivas'!H168)</f>
      </c>
      <c r="D168" s="5">
        <f>IF('Acciones correctivas'!A168="","",'Acciones correctivas'!I168&amp;"")</f>
      </c>
      <c r="E168" s="5">
        <f>IF(OR($C168="",$D168="Completada",$D168="Verificada eficaz"),"",$C168-TODAY())</f>
      </c>
      <c r="F168" s="5">
        <f>IF($A168="","",IF(OR($D168="Completada",$D168="Verificada eficaz"),"Cerrada",IF($C168="","Sin fecha",IF($C168&lt;TODAY(),"Vencida",IF($C168-TODAY()&lt;=7,"Vence en 7 días","En plazo")))))</f>
      </c>
    </row>
    <row r="169" spans="1:6" x14ac:dyDescent="0.25">
      <c r="A169" s="5">
        <f>IF('Acciones correctivas'!A169="","",'Acciones correctivas'!A169)</f>
      </c>
      <c r="B169" s="5">
        <f>IF('Acciones correctivas'!A169="","",'Acciones correctivas'!F169&amp;"")</f>
      </c>
      <c r="C169" s="30">
        <f>IF(OR('Acciones correctivas'!A169="",'Acciones correctivas'!H169=""),"",'Acciones correctivas'!H169)</f>
      </c>
      <c r="D169" s="5">
        <f>IF('Acciones correctivas'!A169="","",'Acciones correctivas'!I169&amp;"")</f>
      </c>
      <c r="E169" s="5">
        <f>IF(OR($C169="",$D169="Completada",$D169="Verificada eficaz"),"",$C169-TODAY())</f>
      </c>
      <c r="F169" s="5">
        <f>IF($A169="","",IF(OR($D169="Completada",$D169="Verificada eficaz"),"Cerrada",IF($C169="","Sin fecha",IF($C169&lt;TODAY(),"Vencida",IF($C169-TODAY()&lt;=7,"Vence en 7 días","En plazo")))))</f>
      </c>
    </row>
    <row r="170" spans="1:6" x14ac:dyDescent="0.25">
      <c r="A170" s="5">
        <f>IF('Acciones correctivas'!A170="","",'Acciones correctivas'!A170)</f>
      </c>
      <c r="B170" s="5">
        <f>IF('Acciones correctivas'!A170="","",'Acciones correctivas'!F170&amp;"")</f>
      </c>
      <c r="C170" s="30">
        <f>IF(OR('Acciones correctivas'!A170="",'Acciones correctivas'!H170=""),"",'Acciones correctivas'!H170)</f>
      </c>
      <c r="D170" s="5">
        <f>IF('Acciones correctivas'!A170="","",'Acciones correctivas'!I170&amp;"")</f>
      </c>
      <c r="E170" s="5">
        <f>IF(OR($C170="",$D170="Completada",$D170="Verificada eficaz"),"",$C170-TODAY())</f>
      </c>
      <c r="F170" s="5">
        <f>IF($A170="","",IF(OR($D170="Completada",$D170="Verificada eficaz"),"Cerrada",IF($C170="","Sin fecha",IF($C170&lt;TODAY(),"Vencida",IF($C170-TODAY()&lt;=7,"Vence en 7 días","En plazo")))))</f>
      </c>
    </row>
    <row r="171" spans="1:6" x14ac:dyDescent="0.25">
      <c r="A171" s="5">
        <f>IF('Acciones correctivas'!A171="","",'Acciones correctivas'!A171)</f>
      </c>
      <c r="B171" s="5">
        <f>IF('Acciones correctivas'!A171="","",'Acciones correctivas'!F171&amp;"")</f>
      </c>
      <c r="C171" s="30">
        <f>IF(OR('Acciones correctivas'!A171="",'Acciones correctivas'!H171=""),"",'Acciones correctivas'!H171)</f>
      </c>
      <c r="D171" s="5">
        <f>IF('Acciones correctivas'!A171="","",'Acciones correctivas'!I171&amp;"")</f>
      </c>
      <c r="E171" s="5">
        <f>IF(OR($C171="",$D171="Completada",$D171="Verificada eficaz"),"",$C171-TODAY())</f>
      </c>
      <c r="F171" s="5">
        <f>IF($A171="","",IF(OR($D171="Completada",$D171="Verificada eficaz"),"Cerrada",IF($C171="","Sin fecha",IF($C171&lt;TODAY(),"Vencida",IF($C171-TODAY()&lt;=7,"Vence en 7 días","En plazo")))))</f>
      </c>
    </row>
    <row r="172" spans="1:6" x14ac:dyDescent="0.25">
      <c r="A172" s="5">
        <f>IF('Acciones correctivas'!A172="","",'Acciones correctivas'!A172)</f>
      </c>
      <c r="B172" s="5">
        <f>IF('Acciones correctivas'!A172="","",'Acciones correctivas'!F172&amp;"")</f>
      </c>
      <c r="C172" s="30">
        <f>IF(OR('Acciones correctivas'!A172="",'Acciones correctivas'!H172=""),"",'Acciones correctivas'!H172)</f>
      </c>
      <c r="D172" s="5">
        <f>IF('Acciones correctivas'!A172="","",'Acciones correctivas'!I172&amp;"")</f>
      </c>
      <c r="E172" s="5">
        <f>IF(OR($C172="",$D172="Completada",$D172="Verificada eficaz"),"",$C172-TODAY())</f>
      </c>
      <c r="F172" s="5">
        <f>IF($A172="","",IF(OR($D172="Completada",$D172="Verificada eficaz"),"Cerrada",IF($C172="","Sin fecha",IF($C172&lt;TODAY(),"Vencida",IF($C172-TODAY()&lt;=7,"Vence en 7 días","En plazo")))))</f>
      </c>
    </row>
    <row r="173" spans="1:6" x14ac:dyDescent="0.25">
      <c r="A173" s="5">
        <f>IF('Acciones correctivas'!A173="","",'Acciones correctivas'!A173)</f>
      </c>
      <c r="B173" s="5">
        <f>IF('Acciones correctivas'!A173="","",'Acciones correctivas'!F173&amp;"")</f>
      </c>
      <c r="C173" s="30">
        <f>IF(OR('Acciones correctivas'!A173="",'Acciones correctivas'!H173=""),"",'Acciones correctivas'!H173)</f>
      </c>
      <c r="D173" s="5">
        <f>IF('Acciones correctivas'!A173="","",'Acciones correctivas'!I173&amp;"")</f>
      </c>
      <c r="E173" s="5">
        <f>IF(OR($C173="",$D173="Completada",$D173="Verificada eficaz"),"",$C173-TODAY())</f>
      </c>
      <c r="F173" s="5">
        <f>IF($A173="","",IF(OR($D173="Completada",$D173="Verificada eficaz"),"Cerrada",IF($C173="","Sin fecha",IF($C173&lt;TODAY(),"Vencida",IF($C173-TODAY()&lt;=7,"Vence en 7 días","En plazo")))))</f>
      </c>
    </row>
    <row r="174" spans="1:6" x14ac:dyDescent="0.25">
      <c r="A174" s="5">
        <f>IF('Acciones correctivas'!A174="","",'Acciones correctivas'!A174)</f>
      </c>
      <c r="B174" s="5">
        <f>IF('Acciones correctivas'!A174="","",'Acciones correctivas'!F174&amp;"")</f>
      </c>
      <c r="C174" s="30">
        <f>IF(OR('Acciones correctivas'!A174="",'Acciones correctivas'!H174=""),"",'Acciones correctivas'!H174)</f>
      </c>
      <c r="D174" s="5">
        <f>IF('Acciones correctivas'!A174="","",'Acciones correctivas'!I174&amp;"")</f>
      </c>
      <c r="E174" s="5">
        <f>IF(OR($C174="",$D174="Completada",$D174="Verificada eficaz"),"",$C174-TODAY())</f>
      </c>
      <c r="F174" s="5">
        <f>IF($A174="","",IF(OR($D174="Completada",$D174="Verificada eficaz"),"Cerrada",IF($C174="","Sin fecha",IF($C174&lt;TODAY(),"Vencida",IF($C174-TODAY()&lt;=7,"Vence en 7 días","En plazo")))))</f>
      </c>
    </row>
    <row r="175" spans="1:6" x14ac:dyDescent="0.25">
      <c r="A175" s="5">
        <f>IF('Acciones correctivas'!A175="","",'Acciones correctivas'!A175)</f>
      </c>
      <c r="B175" s="5">
        <f>IF('Acciones correctivas'!A175="","",'Acciones correctivas'!F175&amp;"")</f>
      </c>
      <c r="C175" s="30">
        <f>IF(OR('Acciones correctivas'!A175="",'Acciones correctivas'!H175=""),"",'Acciones correctivas'!H175)</f>
      </c>
      <c r="D175" s="5">
        <f>IF('Acciones correctivas'!A175="","",'Acciones correctivas'!I175&amp;"")</f>
      </c>
      <c r="E175" s="5">
        <f>IF(OR($C175="",$D175="Completada",$D175="Verificada eficaz"),"",$C175-TODAY())</f>
      </c>
      <c r="F175" s="5">
        <f>IF($A175="","",IF(OR($D175="Completada",$D175="Verificada eficaz"),"Cerrada",IF($C175="","Sin fecha",IF($C175&lt;TODAY(),"Vencida",IF($C175-TODAY()&lt;=7,"Vence en 7 días","En plazo")))))</f>
      </c>
    </row>
    <row r="176" spans="1:6" x14ac:dyDescent="0.25">
      <c r="A176" s="5">
        <f>IF('Acciones correctivas'!A176="","",'Acciones correctivas'!A176)</f>
      </c>
      <c r="B176" s="5">
        <f>IF('Acciones correctivas'!A176="","",'Acciones correctivas'!F176&amp;"")</f>
      </c>
      <c r="C176" s="30">
        <f>IF(OR('Acciones correctivas'!A176="",'Acciones correctivas'!H176=""),"",'Acciones correctivas'!H176)</f>
      </c>
      <c r="D176" s="5">
        <f>IF('Acciones correctivas'!A176="","",'Acciones correctivas'!I176&amp;"")</f>
      </c>
      <c r="E176" s="5">
        <f>IF(OR($C176="",$D176="Completada",$D176="Verificada eficaz"),"",$C176-TODAY())</f>
      </c>
      <c r="F176" s="5">
        <f>IF($A176="","",IF(OR($D176="Completada",$D176="Verificada eficaz"),"Cerrada",IF($C176="","Sin fecha",IF($C176&lt;TODAY(),"Vencida",IF($C176-TODAY()&lt;=7,"Vence en 7 días","En plazo")))))</f>
      </c>
    </row>
    <row r="177" spans="1:6" x14ac:dyDescent="0.25">
      <c r="A177" s="5">
        <f>IF('Acciones correctivas'!A177="","",'Acciones correctivas'!A177)</f>
      </c>
      <c r="B177" s="5">
        <f>IF('Acciones correctivas'!A177="","",'Acciones correctivas'!F177&amp;"")</f>
      </c>
      <c r="C177" s="30">
        <f>IF(OR('Acciones correctivas'!A177="",'Acciones correctivas'!H177=""),"",'Acciones correctivas'!H177)</f>
      </c>
      <c r="D177" s="5">
        <f>IF('Acciones correctivas'!A177="","",'Acciones correctivas'!I177&amp;"")</f>
      </c>
      <c r="E177" s="5">
        <f>IF(OR($C177="",$D177="Completada",$D177="Verificada eficaz"),"",$C177-TODAY())</f>
      </c>
      <c r="F177" s="5">
        <f>IF($A177="","",IF(OR($D177="Completada",$D177="Verificada eficaz"),"Cerrada",IF($C177="","Sin fecha",IF($C177&lt;TODAY(),"Vencida",IF($C177-TODAY()&lt;=7,"Vence en 7 días","En plazo")))))</f>
      </c>
    </row>
    <row r="178" spans="1:6" x14ac:dyDescent="0.25">
      <c r="A178" s="5">
        <f>IF('Acciones correctivas'!A178="","",'Acciones correctivas'!A178)</f>
      </c>
      <c r="B178" s="5">
        <f>IF('Acciones correctivas'!A178="","",'Acciones correctivas'!F178&amp;"")</f>
      </c>
      <c r="C178" s="30">
        <f>IF(OR('Acciones correctivas'!A178="",'Acciones correctivas'!H178=""),"",'Acciones correctivas'!H178)</f>
      </c>
      <c r="D178" s="5">
        <f>IF('Acciones correctivas'!A178="","",'Acciones correctivas'!I178&amp;"")</f>
      </c>
      <c r="E178" s="5">
        <f>IF(OR($C178="",$D178="Completada",$D178="Verificada eficaz"),"",$C178-TODAY())</f>
      </c>
      <c r="F178" s="5">
        <f>IF($A178="","",IF(OR($D178="Completada",$D178="Verificada eficaz"),"Cerrada",IF($C178="","Sin fecha",IF($C178&lt;TODAY(),"Vencida",IF($C178-TODAY()&lt;=7,"Vence en 7 días","En plazo")))))</f>
      </c>
    </row>
    <row r="179" spans="1:6" x14ac:dyDescent="0.25">
      <c r="A179" s="5">
        <f>IF('Acciones correctivas'!A179="","",'Acciones correctivas'!A179)</f>
      </c>
      <c r="B179" s="5">
        <f>IF('Acciones correctivas'!A179="","",'Acciones correctivas'!F179&amp;"")</f>
      </c>
      <c r="C179" s="30">
        <f>IF(OR('Acciones correctivas'!A179="",'Acciones correctivas'!H179=""),"",'Acciones correctivas'!H179)</f>
      </c>
      <c r="D179" s="5">
        <f>IF('Acciones correctivas'!A179="","",'Acciones correctivas'!I179&amp;"")</f>
      </c>
      <c r="E179" s="5">
        <f>IF(OR($C179="",$D179="Completada",$D179="Verificada eficaz"),"",$C179-TODAY())</f>
      </c>
      <c r="F179" s="5">
        <f>IF($A179="","",IF(OR($D179="Completada",$D179="Verificada eficaz"),"Cerrada",IF($C179="","Sin fecha",IF($C179&lt;TODAY(),"Vencida",IF($C179-TODAY()&lt;=7,"Vence en 7 días","En plazo")))))</f>
      </c>
    </row>
    <row r="180" spans="1:6" x14ac:dyDescent="0.25">
      <c r="A180" s="5">
        <f>IF('Acciones correctivas'!A180="","",'Acciones correctivas'!A180)</f>
      </c>
      <c r="B180" s="5">
        <f>IF('Acciones correctivas'!A180="","",'Acciones correctivas'!F180&amp;"")</f>
      </c>
      <c r="C180" s="30">
        <f>IF(OR('Acciones correctivas'!A180="",'Acciones correctivas'!H180=""),"",'Acciones correctivas'!H180)</f>
      </c>
      <c r="D180" s="5">
        <f>IF('Acciones correctivas'!A180="","",'Acciones correctivas'!I180&amp;"")</f>
      </c>
      <c r="E180" s="5">
        <f>IF(OR($C180="",$D180="Completada",$D180="Verificada eficaz"),"",$C180-TODAY())</f>
      </c>
      <c r="F180" s="5">
        <f>IF($A180="","",IF(OR($D180="Completada",$D180="Verificada eficaz"),"Cerrada",IF($C180="","Sin fecha",IF($C180&lt;TODAY(),"Vencida",IF($C180-TODAY()&lt;=7,"Vence en 7 días","En plazo")))))</f>
      </c>
    </row>
    <row r="181" spans="1:6" x14ac:dyDescent="0.25">
      <c r="A181" s="5">
        <f>IF('Acciones correctivas'!A181="","",'Acciones correctivas'!A181)</f>
      </c>
      <c r="B181" s="5">
        <f>IF('Acciones correctivas'!A181="","",'Acciones correctivas'!F181&amp;"")</f>
      </c>
      <c r="C181" s="30">
        <f>IF(OR('Acciones correctivas'!A181="",'Acciones correctivas'!H181=""),"",'Acciones correctivas'!H181)</f>
      </c>
      <c r="D181" s="5">
        <f>IF('Acciones correctivas'!A181="","",'Acciones correctivas'!I181&amp;"")</f>
      </c>
      <c r="E181" s="5">
        <f>IF(OR($C181="",$D181="Completada",$D181="Verificada eficaz"),"",$C181-TODAY())</f>
      </c>
      <c r="F181" s="5">
        <f>IF($A181="","",IF(OR($D181="Completada",$D181="Verificada eficaz"),"Cerrada",IF($C181="","Sin fecha",IF($C181&lt;TODAY(),"Vencida",IF($C181-TODAY()&lt;=7,"Vence en 7 días","En plazo")))))</f>
      </c>
    </row>
    <row r="182" spans="1:6" x14ac:dyDescent="0.25">
      <c r="A182" s="5">
        <f>IF('Acciones correctivas'!A182="","",'Acciones correctivas'!A182)</f>
      </c>
      <c r="B182" s="5">
        <f>IF('Acciones correctivas'!A182="","",'Acciones correctivas'!F182&amp;"")</f>
      </c>
      <c r="C182" s="30">
        <f>IF(OR('Acciones correctivas'!A182="",'Acciones correctivas'!H182=""),"",'Acciones correctivas'!H182)</f>
      </c>
      <c r="D182" s="5">
        <f>IF('Acciones correctivas'!A182="","",'Acciones correctivas'!I182&amp;"")</f>
      </c>
      <c r="E182" s="5">
        <f>IF(OR($C182="",$D182="Completada",$D182="Verificada eficaz"),"",$C182-TODAY())</f>
      </c>
      <c r="F182" s="5">
        <f>IF($A182="","",IF(OR($D182="Completada",$D182="Verificada eficaz"),"Cerrada",IF($C182="","Sin fecha",IF($C182&lt;TODAY(),"Vencida",IF($C182-TODAY()&lt;=7,"Vence en 7 días","En plazo")))))</f>
      </c>
    </row>
    <row r="183" spans="1:6" x14ac:dyDescent="0.25">
      <c r="A183" s="5">
        <f>IF('Acciones correctivas'!A183="","",'Acciones correctivas'!A183)</f>
      </c>
      <c r="B183" s="5">
        <f>IF('Acciones correctivas'!A183="","",'Acciones correctivas'!F183&amp;"")</f>
      </c>
      <c r="C183" s="30">
        <f>IF(OR('Acciones correctivas'!A183="",'Acciones correctivas'!H183=""),"",'Acciones correctivas'!H183)</f>
      </c>
      <c r="D183" s="5">
        <f>IF('Acciones correctivas'!A183="","",'Acciones correctivas'!I183&amp;"")</f>
      </c>
      <c r="E183" s="5">
        <f>IF(OR($C183="",$D183="Completada",$D183="Verificada eficaz"),"",$C183-TODAY())</f>
      </c>
      <c r="F183" s="5">
        <f>IF($A183="","",IF(OR($D183="Completada",$D183="Verificada eficaz"),"Cerrada",IF($C183="","Sin fecha",IF($C183&lt;TODAY(),"Vencida",IF($C183-TODAY()&lt;=7,"Vence en 7 días","En plazo")))))</f>
      </c>
    </row>
    <row r="184" spans="1:6" x14ac:dyDescent="0.25">
      <c r="A184" s="5">
        <f>IF('Acciones correctivas'!A184="","",'Acciones correctivas'!A184)</f>
      </c>
      <c r="B184" s="5">
        <f>IF('Acciones correctivas'!A184="","",'Acciones correctivas'!F184&amp;"")</f>
      </c>
      <c r="C184" s="30">
        <f>IF(OR('Acciones correctivas'!A184="",'Acciones correctivas'!H184=""),"",'Acciones correctivas'!H184)</f>
      </c>
      <c r="D184" s="5">
        <f>IF('Acciones correctivas'!A184="","",'Acciones correctivas'!I184&amp;"")</f>
      </c>
      <c r="E184" s="5">
        <f>IF(OR($C184="",$D184="Completada",$D184="Verificada eficaz"),"",$C184-TODAY())</f>
      </c>
      <c r="F184" s="5">
        <f>IF($A184="","",IF(OR($D184="Completada",$D184="Verificada eficaz"),"Cerrada",IF($C184="","Sin fecha",IF($C184&lt;TODAY(),"Vencida",IF($C184-TODAY()&lt;=7,"Vence en 7 días","En plazo")))))</f>
      </c>
    </row>
    <row r="185" spans="1:6" x14ac:dyDescent="0.25">
      <c r="A185" s="5">
        <f>IF('Acciones correctivas'!A185="","",'Acciones correctivas'!A185)</f>
      </c>
      <c r="B185" s="5">
        <f>IF('Acciones correctivas'!A185="","",'Acciones correctivas'!F185&amp;"")</f>
      </c>
      <c r="C185" s="30">
        <f>IF(OR('Acciones correctivas'!A185="",'Acciones correctivas'!H185=""),"",'Acciones correctivas'!H185)</f>
      </c>
      <c r="D185" s="5">
        <f>IF('Acciones correctivas'!A185="","",'Acciones correctivas'!I185&amp;"")</f>
      </c>
      <c r="E185" s="5">
        <f>IF(OR($C185="",$D185="Completada",$D185="Verificada eficaz"),"",$C185-TODAY())</f>
      </c>
      <c r="F185" s="5">
        <f>IF($A185="","",IF(OR($D185="Completada",$D185="Verificada eficaz"),"Cerrada",IF($C185="","Sin fecha",IF($C185&lt;TODAY(),"Vencida",IF($C185-TODAY()&lt;=7,"Vence en 7 días","En plazo")))))</f>
      </c>
    </row>
    <row r="186" spans="1:6" x14ac:dyDescent="0.25">
      <c r="A186" s="5">
        <f>IF('Acciones correctivas'!A186="","",'Acciones correctivas'!A186)</f>
      </c>
      <c r="B186" s="5">
        <f>IF('Acciones correctivas'!A186="","",'Acciones correctivas'!F186&amp;"")</f>
      </c>
      <c r="C186" s="30">
        <f>IF(OR('Acciones correctivas'!A186="",'Acciones correctivas'!H186=""),"",'Acciones correctivas'!H186)</f>
      </c>
      <c r="D186" s="5">
        <f>IF('Acciones correctivas'!A186="","",'Acciones correctivas'!I186&amp;"")</f>
      </c>
      <c r="E186" s="5">
        <f>IF(OR($C186="",$D186="Completada",$D186="Verificada eficaz"),"",$C186-TODAY())</f>
      </c>
      <c r="F186" s="5">
        <f>IF($A186="","",IF(OR($D186="Completada",$D186="Verificada eficaz"),"Cerrada",IF($C186="","Sin fecha",IF($C186&lt;TODAY(),"Vencida",IF($C186-TODAY()&lt;=7,"Vence en 7 días","En plazo")))))</f>
      </c>
    </row>
    <row r="187" spans="1:6" x14ac:dyDescent="0.25">
      <c r="A187" s="5">
        <f>IF('Acciones correctivas'!A187="","",'Acciones correctivas'!A187)</f>
      </c>
      <c r="B187" s="5">
        <f>IF('Acciones correctivas'!A187="","",'Acciones correctivas'!F187&amp;"")</f>
      </c>
      <c r="C187" s="30">
        <f>IF(OR('Acciones correctivas'!A187="",'Acciones correctivas'!H187=""),"",'Acciones correctivas'!H187)</f>
      </c>
      <c r="D187" s="5">
        <f>IF('Acciones correctivas'!A187="","",'Acciones correctivas'!I187&amp;"")</f>
      </c>
      <c r="E187" s="5">
        <f>IF(OR($C187="",$D187="Completada",$D187="Verificada eficaz"),"",$C187-TODAY())</f>
      </c>
      <c r="F187" s="5">
        <f>IF($A187="","",IF(OR($D187="Completada",$D187="Verificada eficaz"),"Cerrada",IF($C187="","Sin fecha",IF($C187&lt;TODAY(),"Vencida",IF($C187-TODAY()&lt;=7,"Vence en 7 días","En plazo")))))</f>
      </c>
    </row>
    <row r="188" spans="1:6" x14ac:dyDescent="0.25">
      <c r="A188" s="5">
        <f>IF('Acciones correctivas'!A188="","",'Acciones correctivas'!A188)</f>
      </c>
      <c r="B188" s="5">
        <f>IF('Acciones correctivas'!A188="","",'Acciones correctivas'!F188&amp;"")</f>
      </c>
      <c r="C188" s="30">
        <f>IF(OR('Acciones correctivas'!A188="",'Acciones correctivas'!H188=""),"",'Acciones correctivas'!H188)</f>
      </c>
      <c r="D188" s="5">
        <f>IF('Acciones correctivas'!A188="","",'Acciones correctivas'!I188&amp;"")</f>
      </c>
      <c r="E188" s="5">
        <f>IF(OR($C188="",$D188="Completada",$D188="Verificada eficaz"),"",$C188-TODAY())</f>
      </c>
      <c r="F188" s="5">
        <f>IF($A188="","",IF(OR($D188="Completada",$D188="Verificada eficaz"),"Cerrada",IF($C188="","Sin fecha",IF($C188&lt;TODAY(),"Vencida",IF($C188-TODAY()&lt;=7,"Vence en 7 días","En plazo")))))</f>
      </c>
    </row>
    <row r="189" spans="1:6" x14ac:dyDescent="0.25">
      <c r="A189" s="5">
        <f>IF('Acciones correctivas'!A189="","",'Acciones correctivas'!A189)</f>
      </c>
      <c r="B189" s="5">
        <f>IF('Acciones correctivas'!A189="","",'Acciones correctivas'!F189&amp;"")</f>
      </c>
      <c r="C189" s="30">
        <f>IF(OR('Acciones correctivas'!A189="",'Acciones correctivas'!H189=""),"",'Acciones correctivas'!H189)</f>
      </c>
      <c r="D189" s="5">
        <f>IF('Acciones correctivas'!A189="","",'Acciones correctivas'!I189&amp;"")</f>
      </c>
      <c r="E189" s="5">
        <f>IF(OR($C189="",$D189="Completada",$D189="Verificada eficaz"),"",$C189-TODAY())</f>
      </c>
      <c r="F189" s="5">
        <f>IF($A189="","",IF(OR($D189="Completada",$D189="Verificada eficaz"),"Cerrada",IF($C189="","Sin fecha",IF($C189&lt;TODAY(),"Vencida",IF($C189-TODAY()&lt;=7,"Vence en 7 días","En plazo")))))</f>
      </c>
    </row>
    <row r="190" spans="1:6" x14ac:dyDescent="0.25">
      <c r="A190" s="5">
        <f>IF('Acciones correctivas'!A190="","",'Acciones correctivas'!A190)</f>
      </c>
      <c r="B190" s="5">
        <f>IF('Acciones correctivas'!A190="","",'Acciones correctivas'!F190&amp;"")</f>
      </c>
      <c r="C190" s="30">
        <f>IF(OR('Acciones correctivas'!A190="",'Acciones correctivas'!H190=""),"",'Acciones correctivas'!H190)</f>
      </c>
      <c r="D190" s="5">
        <f>IF('Acciones correctivas'!A190="","",'Acciones correctivas'!I190&amp;"")</f>
      </c>
      <c r="E190" s="5">
        <f>IF(OR($C190="",$D190="Completada",$D190="Verificada eficaz"),"",$C190-TODAY())</f>
      </c>
      <c r="F190" s="5">
        <f>IF($A190="","",IF(OR($D190="Completada",$D190="Verificada eficaz"),"Cerrada",IF($C190="","Sin fecha",IF($C190&lt;TODAY(),"Vencida",IF($C190-TODAY()&lt;=7,"Vence en 7 días","En plazo")))))</f>
      </c>
    </row>
    <row r="191" spans="1:6" x14ac:dyDescent="0.25">
      <c r="A191" s="5">
        <f>IF('Acciones correctivas'!A191="","",'Acciones correctivas'!A191)</f>
      </c>
      <c r="B191" s="5">
        <f>IF('Acciones correctivas'!A191="","",'Acciones correctivas'!F191&amp;"")</f>
      </c>
      <c r="C191" s="30">
        <f>IF(OR('Acciones correctivas'!A191="",'Acciones correctivas'!H191=""),"",'Acciones correctivas'!H191)</f>
      </c>
      <c r="D191" s="5">
        <f>IF('Acciones correctivas'!A191="","",'Acciones correctivas'!I191&amp;"")</f>
      </c>
      <c r="E191" s="5">
        <f>IF(OR($C191="",$D191="Completada",$D191="Verificada eficaz"),"",$C191-TODAY())</f>
      </c>
      <c r="F191" s="5">
        <f>IF($A191="","",IF(OR($D191="Completada",$D191="Verificada eficaz"),"Cerrada",IF($C191="","Sin fecha",IF($C191&lt;TODAY(),"Vencida",IF($C191-TODAY()&lt;=7,"Vence en 7 días","En plazo")))))</f>
      </c>
    </row>
    <row r="192" spans="1:6" x14ac:dyDescent="0.25">
      <c r="A192" s="5">
        <f>IF('Acciones correctivas'!A192="","",'Acciones correctivas'!A192)</f>
      </c>
      <c r="B192" s="5">
        <f>IF('Acciones correctivas'!A192="","",'Acciones correctivas'!F192&amp;"")</f>
      </c>
      <c r="C192" s="30">
        <f>IF(OR('Acciones correctivas'!A192="",'Acciones correctivas'!H192=""),"",'Acciones correctivas'!H192)</f>
      </c>
      <c r="D192" s="5">
        <f>IF('Acciones correctivas'!A192="","",'Acciones correctivas'!I192&amp;"")</f>
      </c>
      <c r="E192" s="5">
        <f>IF(OR($C192="",$D192="Completada",$D192="Verificada eficaz"),"",$C192-TODAY())</f>
      </c>
      <c r="F192" s="5">
        <f>IF($A192="","",IF(OR($D192="Completada",$D192="Verificada eficaz"),"Cerrada",IF($C192="","Sin fecha",IF($C192&lt;TODAY(),"Vencida",IF($C192-TODAY()&lt;=7,"Vence en 7 días","En plazo")))))</f>
      </c>
    </row>
    <row r="193" spans="1:6" x14ac:dyDescent="0.25">
      <c r="A193" s="5">
        <f>IF('Acciones correctivas'!A193="","",'Acciones correctivas'!A193)</f>
      </c>
      <c r="B193" s="5">
        <f>IF('Acciones correctivas'!A193="","",'Acciones correctivas'!F193&amp;"")</f>
      </c>
      <c r="C193" s="30">
        <f>IF(OR('Acciones correctivas'!A193="",'Acciones correctivas'!H193=""),"",'Acciones correctivas'!H193)</f>
      </c>
      <c r="D193" s="5">
        <f>IF('Acciones correctivas'!A193="","",'Acciones correctivas'!I193&amp;"")</f>
      </c>
      <c r="E193" s="5">
        <f>IF(OR($C193="",$D193="Completada",$D193="Verificada eficaz"),"",$C193-TODAY())</f>
      </c>
      <c r="F193" s="5">
        <f>IF($A193="","",IF(OR($D193="Completada",$D193="Verificada eficaz"),"Cerrada",IF($C193="","Sin fecha",IF($C193&lt;TODAY(),"Vencida",IF($C193-TODAY()&lt;=7,"Vence en 7 días","En plazo")))))</f>
      </c>
    </row>
    <row r="194" spans="1:6" x14ac:dyDescent="0.25">
      <c r="A194" s="5">
        <f>IF('Acciones correctivas'!A194="","",'Acciones correctivas'!A194)</f>
      </c>
      <c r="B194" s="5">
        <f>IF('Acciones correctivas'!A194="","",'Acciones correctivas'!F194&amp;"")</f>
      </c>
      <c r="C194" s="30">
        <f>IF(OR('Acciones correctivas'!A194="",'Acciones correctivas'!H194=""),"",'Acciones correctivas'!H194)</f>
      </c>
      <c r="D194" s="5">
        <f>IF('Acciones correctivas'!A194="","",'Acciones correctivas'!I194&amp;"")</f>
      </c>
      <c r="E194" s="5">
        <f>IF(OR($C194="",$D194="Completada",$D194="Verificada eficaz"),"",$C194-TODAY())</f>
      </c>
      <c r="F194" s="5">
        <f>IF($A194="","",IF(OR($D194="Completada",$D194="Verificada eficaz"),"Cerrada",IF($C194="","Sin fecha",IF($C194&lt;TODAY(),"Vencida",IF($C194-TODAY()&lt;=7,"Vence en 7 días","En plazo")))))</f>
      </c>
    </row>
    <row r="195" spans="1:6" x14ac:dyDescent="0.25">
      <c r="A195" s="5">
        <f>IF('Acciones correctivas'!A195="","",'Acciones correctivas'!A195)</f>
      </c>
      <c r="B195" s="5">
        <f>IF('Acciones correctivas'!A195="","",'Acciones correctivas'!F195&amp;"")</f>
      </c>
      <c r="C195" s="30">
        <f>IF(OR('Acciones correctivas'!A195="",'Acciones correctivas'!H195=""),"",'Acciones correctivas'!H195)</f>
      </c>
      <c r="D195" s="5">
        <f>IF('Acciones correctivas'!A195="","",'Acciones correctivas'!I195&amp;"")</f>
      </c>
      <c r="E195" s="5">
        <f>IF(OR($C195="",$D195="Completada",$D195="Verificada eficaz"),"",$C195-TODAY())</f>
      </c>
      <c r="F195" s="5">
        <f>IF($A195="","",IF(OR($D195="Completada",$D195="Verificada eficaz"),"Cerrada",IF($C195="","Sin fecha",IF($C195&lt;TODAY(),"Vencida",IF($C195-TODAY()&lt;=7,"Vence en 7 días","En plazo")))))</f>
      </c>
    </row>
    <row r="196" spans="1:6" x14ac:dyDescent="0.25">
      <c r="A196" s="5">
        <f>IF('Acciones correctivas'!A196="","",'Acciones correctivas'!A196)</f>
      </c>
      <c r="B196" s="5">
        <f>IF('Acciones correctivas'!A196="","",'Acciones correctivas'!F196&amp;"")</f>
      </c>
      <c r="C196" s="30">
        <f>IF(OR('Acciones correctivas'!A196="",'Acciones correctivas'!H196=""),"",'Acciones correctivas'!H196)</f>
      </c>
      <c r="D196" s="5">
        <f>IF('Acciones correctivas'!A196="","",'Acciones correctivas'!I196&amp;"")</f>
      </c>
      <c r="E196" s="5">
        <f>IF(OR($C196="",$D196="Completada",$D196="Verificada eficaz"),"",$C196-TODAY())</f>
      </c>
      <c r="F196" s="5">
        <f>IF($A196="","",IF(OR($D196="Completada",$D196="Verificada eficaz"),"Cerrada",IF($C196="","Sin fecha",IF($C196&lt;TODAY(),"Vencida",IF($C196-TODAY()&lt;=7,"Vence en 7 días","En plazo")))))</f>
      </c>
    </row>
    <row r="197" spans="1:6" x14ac:dyDescent="0.25">
      <c r="A197" s="5">
        <f>IF('Acciones correctivas'!A197="","",'Acciones correctivas'!A197)</f>
      </c>
      <c r="B197" s="5">
        <f>IF('Acciones correctivas'!A197="","",'Acciones correctivas'!F197&amp;"")</f>
      </c>
      <c r="C197" s="30">
        <f>IF(OR('Acciones correctivas'!A197="",'Acciones correctivas'!H197=""),"",'Acciones correctivas'!H197)</f>
      </c>
      <c r="D197" s="5">
        <f>IF('Acciones correctivas'!A197="","",'Acciones correctivas'!I197&amp;"")</f>
      </c>
      <c r="E197" s="5">
        <f>IF(OR($C197="",$D197="Completada",$D197="Verificada eficaz"),"",$C197-TODAY())</f>
      </c>
      <c r="F197" s="5">
        <f>IF($A197="","",IF(OR($D197="Completada",$D197="Verificada eficaz"),"Cerrada",IF($C197="","Sin fecha",IF($C197&lt;TODAY(),"Vencida",IF($C197-TODAY()&lt;=7,"Vence en 7 días","En plazo")))))</f>
      </c>
    </row>
    <row r="198" spans="1:6" x14ac:dyDescent="0.25">
      <c r="A198" s="5">
        <f>IF('Acciones correctivas'!A198="","",'Acciones correctivas'!A198)</f>
      </c>
      <c r="B198" s="5">
        <f>IF('Acciones correctivas'!A198="","",'Acciones correctivas'!F198&amp;"")</f>
      </c>
      <c r="C198" s="30">
        <f>IF(OR('Acciones correctivas'!A198="",'Acciones correctivas'!H198=""),"",'Acciones correctivas'!H198)</f>
      </c>
      <c r="D198" s="5">
        <f>IF('Acciones correctivas'!A198="","",'Acciones correctivas'!I198&amp;"")</f>
      </c>
      <c r="E198" s="5">
        <f>IF(OR($C198="",$D198="Completada",$D198="Verificada eficaz"),"",$C198-TODAY())</f>
      </c>
      <c r="F198" s="5">
        <f>IF($A198="","",IF(OR($D198="Completada",$D198="Verificada eficaz"),"Cerrada",IF($C198="","Sin fecha",IF($C198&lt;TODAY(),"Vencida",IF($C198-TODAY()&lt;=7,"Vence en 7 días","En plazo")))))</f>
      </c>
    </row>
    <row r="199" spans="1:6" x14ac:dyDescent="0.25">
      <c r="A199" s="5">
        <f>IF('Acciones correctivas'!A199="","",'Acciones correctivas'!A199)</f>
      </c>
      <c r="B199" s="5">
        <f>IF('Acciones correctivas'!A199="","",'Acciones correctivas'!F199&amp;"")</f>
      </c>
      <c r="C199" s="30">
        <f>IF(OR('Acciones correctivas'!A199="",'Acciones correctivas'!H199=""),"",'Acciones correctivas'!H199)</f>
      </c>
      <c r="D199" s="5">
        <f>IF('Acciones correctivas'!A199="","",'Acciones correctivas'!I199&amp;"")</f>
      </c>
      <c r="E199" s="5">
        <f>IF(OR($C199="",$D199="Completada",$D199="Verificada eficaz"),"",$C199-TODAY())</f>
      </c>
      <c r="F199" s="5">
        <f>IF($A199="","",IF(OR($D199="Completada",$D199="Verificada eficaz"),"Cerrada",IF($C199="","Sin fecha",IF($C199&lt;TODAY(),"Vencida",IF($C199-TODAY()&lt;=7,"Vence en 7 días","En plazo")))))</f>
      </c>
    </row>
    <row r="200" spans="1:6" x14ac:dyDescent="0.25">
      <c r="A200" s="5">
        <f>IF('Acciones correctivas'!A200="","",'Acciones correctivas'!A200)</f>
      </c>
      <c r="B200" s="5">
        <f>IF('Acciones correctivas'!A200="","",'Acciones correctivas'!F200&amp;"")</f>
      </c>
      <c r="C200" s="30">
        <f>IF(OR('Acciones correctivas'!A200="",'Acciones correctivas'!H200=""),"",'Acciones correctivas'!H200)</f>
      </c>
      <c r="D200" s="5">
        <f>IF('Acciones correctivas'!A200="","",'Acciones correctivas'!I200&amp;"")</f>
      </c>
      <c r="E200" s="5">
        <f>IF(OR($C200="",$D200="Completada",$D200="Verificada eficaz"),"",$C200-TODAY())</f>
      </c>
      <c r="F200" s="5">
        <f>IF($A200="","",IF(OR($D200="Completada",$D200="Verificada eficaz"),"Cerrada",IF($C200="","Sin fecha",IF($C200&lt;TODAY(),"Vencida",IF($C200-TODAY()&lt;=7,"Vence en 7 días","En plazo")))))</f>
      </c>
    </row>
  </sheetData>
  <sheetProtection sheet="1" formatColumns="0" sort="0" autoFilter="0"/>
  <autoFilter ref="A4:F4"/>
  <conditionalFormatting sqref="F5:F200">
    <cfRule type="cellIs" dxfId="6" priority="1" operator="equal">
      <formula>"Vencida"</formula>
    </cfRule>
    <cfRule type="cellIs" dxfId="7" priority="2" operator="equal">
      <formula>"Vence en 7 días"</formula>
    </cfRule>
    <cfRule type="cellIs" dxfId="8" priority="3" operator="equal">
      <formula>"En plazo"</formula>
    </cfRule>
    <cfRule type="cellIs" dxfId="9" priority="4" operator="equal">
      <formula>"Cerrada"</formula>
    </cfRule>
  </conditionalFormatting>
  <pageSetup paperSize="9" orientation="landscape" fitToWidth="1" fitToHeight="0"/>
  <headerFooter>
    <oddFooter>&amp;LSeguimiento&amp;CQualitySupport · v2026.1&amp;R&amp;P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7A7"/>
    <pageSetUpPr fitToPage="1"/>
  </sheetPr>
  <dimension ref="A1:H32"/>
  <sheetFormatPr defaultRowHeight="15" outlineLevelRow="0" outlineLevelCol="0" x14ac:dyDescent="55"/>
  <cols>
    <col min="1" max="1" width="30" customWidth="1"/>
    <col min="2" max="5" width="14" customWidth="1"/>
    <col min="6" max="6" width="3" customWidth="1"/>
    <col min="7" max="7" width="30" customWidth="1"/>
    <col min="8" max="8" width="14" customWidth="1"/>
  </cols>
  <sheetData>
    <row r="1" spans="1:1" x14ac:dyDescent="0.25">
      <c r="A1" s="1" t="s">
        <v>71</v>
      </c>
    </row>
    <row r="2" spans="1:1" x14ac:dyDescent="0.25">
      <c r="A2" s="2" t="s">
        <v>72</v>
      </c>
    </row>
    <row r="3" spans="1:1" x14ac:dyDescent="0.25">
      <c r="A3" s="3" t="s">
        <v>2</v>
      </c>
    </row>
    <row r="4" spans="1:5" x14ac:dyDescent="0.25">
      <c r="A4" t="s">
        <v>73</v>
      </c>
      <c r="B4">
        <f>IF('Datos generales'!B5="","—",'Datos generales'!B5)</f>
      </c>
      <c r="D4" t="s">
        <v>74</v>
      </c>
      <c r="E4">
        <f>IF('Datos generales'!B8="","—",'Datos generales'!B8)</f>
      </c>
    </row>
    <row r="6" spans="1:7" x14ac:dyDescent="0.25">
      <c r="A6" s="6" t="s">
        <v>75</v>
      </c>
      <c r="G6" s="6" t="s">
        <v>76</v>
      </c>
    </row>
    <row r="7" spans="1:8" x14ac:dyDescent="0.25">
      <c r="A7" t="s">
        <v>77</v>
      </c>
      <c r="B7" s="4">
        <f>COUNTA('Lista de comprobación'!$A$5:$A$200)</f>
      </c>
      <c r="G7" t="s">
        <v>78</v>
      </c>
      <c r="H7" s="4">
        <f>COUNTIFS('Hallazgos'!$A$5:$A$200,"&lt;&gt;",'Hallazgos'!$A$5:$A$200,"&lt;&gt;EJEMPLO*")</f>
      </c>
    </row>
    <row r="8" spans="1:8" x14ac:dyDescent="0.25">
      <c r="A8" t="s">
        <v>79</v>
      </c>
      <c r="B8" s="4">
        <f>COUNTIFS('Lista de comprobación'!$H$5:$H$200,"&lt;&gt;No evaluado",'Lista de comprobación'!$H$5:$H$200,"&lt;&gt;No aplica",'Lista de comprobación'!$H$5:$H$200,"&lt;&gt;")</f>
      </c>
      <c r="G8" t="s">
        <v>80</v>
      </c>
      <c r="H8" s="4">
        <f>COUNTIFS('Hallazgos'!$A$5:$A$200,"&lt;&gt;",'Hallazgos'!$A$5:$A$200,"&lt;&gt;EJEMPLO*",'Hallazgos'!$F$5:$F$200,"No conformidad")</f>
      </c>
    </row>
    <row r="9" spans="1:8" x14ac:dyDescent="0.25">
      <c r="A9" t="s">
        <v>81</v>
      </c>
      <c r="B9" s="4">
        <f>COUNTIF('Lista de comprobación'!$H$5:$H$200,"No aplica")</f>
      </c>
      <c r="G9" t="s">
        <v>82</v>
      </c>
      <c r="H9" s="4">
        <f>COUNTIFS('Hallazgos'!$A$5:$A$200,"&lt;&gt;",'Hallazgos'!$A$5:$A$200,"&lt;&gt;EJEMPLO*",'Hallazgos'!$F$5:$F$200,"Observación")</f>
      </c>
    </row>
    <row r="10" spans="1:8" x14ac:dyDescent="0.25">
      <c r="A10" t="s">
        <v>83</v>
      </c>
      <c r="B10" s="4">
        <f>MAX(0,B7-B8-B9)</f>
      </c>
      <c r="G10" t="s">
        <v>84</v>
      </c>
      <c r="H10" s="4">
        <f>COUNTIFS('Hallazgos'!$A$5:$A$200,"&lt;&gt;",'Hallazgos'!$A$5:$A$200,"&lt;&gt;EJEMPLO*",'Hallazgos'!$F$5:$F$200,"Oportunidad de mejora")</f>
      </c>
    </row>
    <row r="11" spans="1:8" x14ac:dyDescent="0.25">
      <c r="A11" t="s">
        <v>85</v>
      </c>
      <c r="B11" s="11">
        <f>IFERROR(B8/(B7-B9),"—")</f>
      </c>
      <c r="G11" t="s">
        <v>86</v>
      </c>
      <c r="H11" s="4">
        <f>COUNTIFS('Hallazgos'!$A$5:$A$200,"&lt;&gt;",'Hallazgos'!$A$5:$A$200,"&lt;&gt;EJEMPLO*",'Hallazgos'!$G$5:$G$200,"Alta")</f>
      </c>
    </row>
    <row r="12" spans="1:8" x14ac:dyDescent="0.25">
      <c r="A12" t="s">
        <v>87</v>
      </c>
      <c r="B12" s="4">
        <f>IF(B7=0,"—",IF(B8=0,"Sin empezar",IF(B10&gt;0,"Trabajo de campo en curso","Trabajo de campo completo")))</f>
      </c>
      <c r="G12" t="s">
        <v>88</v>
      </c>
      <c r="H12" s="4">
        <f>COUNTIFS('Hallazgos'!$A$5:$A$200,"&lt;&gt;",'Hallazgos'!$A$5:$A$200,"&lt;&gt;EJEMPLO*",'Hallazgos'!$G$5:$G$200,"Media")</f>
      </c>
    </row>
    <row r="13" spans="7:8" x14ac:dyDescent="0.25">
      <c r="G13" t="s">
        <v>89</v>
      </c>
      <c r="H13" s="4">
        <f>COUNTIFS('Hallazgos'!$A$5:$A$200,"&lt;&gt;",'Hallazgos'!$A$5:$A$200,"&lt;&gt;EJEMPLO*",'Hallazgos'!$G$5:$G$200,"Baja")</f>
      </c>
    </row>
    <row r="14" spans="1:8" x14ac:dyDescent="0.25">
      <c r="A14" s="6" t="s">
        <v>90</v>
      </c>
      <c r="G14" t="s">
        <v>91</v>
      </c>
      <c r="H14" s="4">
        <f>COUNTIFS('Hallazgos'!$A$5:$A$200,"&lt;&gt;",'Hallazgos'!$A$5:$A$200,"&lt;&gt;EJEMPLO*",'Hallazgos'!$M$5:$M$200,"&lt;&gt;Cerrado")</f>
      </c>
    </row>
    <row r="15" spans="1:2" x14ac:dyDescent="0.25">
      <c r="A15" t="s">
        <v>50</v>
      </c>
      <c r="B15" s="4">
        <f>COUNTIF('Lista de comprobación'!$H$5:$H$200,"Conforme")</f>
      </c>
    </row>
    <row r="16" spans="1:7" x14ac:dyDescent="0.25">
      <c r="A16" t="s">
        <v>54</v>
      </c>
      <c r="B16" s="4">
        <f>COUNTIF('Lista de comprobación'!$H$5:$H$200,"Observación")</f>
      </c>
      <c r="G16" s="6" t="s">
        <v>38</v>
      </c>
    </row>
    <row r="17" spans="1:8" x14ac:dyDescent="0.25">
      <c r="A17" t="s">
        <v>52</v>
      </c>
      <c r="B17" s="4">
        <f>COUNTIF('Lista de comprobación'!$H$5:$H$200,"No conformidad")</f>
      </c>
      <c r="G17" t="s">
        <v>78</v>
      </c>
      <c r="H17" s="4">
        <f>COUNTIFS('Acciones correctivas'!$A$5:$A$200,"&lt;&gt;",'Acciones correctivas'!$A$5:$A$200,"&lt;&gt;EJEMPLO*")</f>
      </c>
    </row>
    <row r="18" spans="1:8" x14ac:dyDescent="0.25">
      <c r="A18" t="s">
        <v>56</v>
      </c>
      <c r="B18" s="4">
        <f>COUNTIF('Lista de comprobación'!$H$5:$H$200,"Oportunidad de mejora")</f>
      </c>
      <c r="G18" t="s">
        <v>92</v>
      </c>
      <c r="H18" s="4">
        <f>COUNTIFS('Acciones correctivas'!$A$5:$A$200,"&lt;&gt;",'Acciones correctivas'!$A$5:$A$200,"&lt;&gt;EJEMPLO*",'Acciones correctivas'!$I$5:$I$200,"&lt;&gt;Completada",'Acciones correctivas'!$I$5:$I$200,"&lt;&gt;Verificada eficaz")</f>
      </c>
    </row>
    <row r="19" spans="7:8" x14ac:dyDescent="0.25">
      <c r="G19" t="s">
        <v>93</v>
      </c>
      <c r="H19" s="4">
        <f>H17-H18</f>
      </c>
    </row>
    <row r="20" spans="1:8" x14ac:dyDescent="0.25">
      <c r="A20" s="6" t="s">
        <v>94</v>
      </c>
      <c r="G20" t="s">
        <v>95</v>
      </c>
      <c r="H20" s="12">
        <f>COUNTIFS('Acciones correctivas'!$A$5:$A$200,"&lt;&gt;",'Acciones correctivas'!$A$5:$A$200,"&lt;&gt;EJEMPLO*",'Acciones correctivas'!$I$5:$I$200,"&lt;&gt;Completada",'Acciones correctivas'!$I$5:$I$200,"&lt;&gt;Verificada eficaz",'Acciones correctivas'!$H$5:$H$200,"&lt;"&amp;TODAY())</f>
      </c>
    </row>
    <row r="21" spans="1:8" x14ac:dyDescent="0.25">
      <c r="A21" s="13" t="s">
        <v>96</v>
      </c>
      <c r="B21" s="13" t="s">
        <v>77</v>
      </c>
      <c r="C21" s="13" t="s">
        <v>79</v>
      </c>
      <c r="D21" s="13" t="s">
        <v>85</v>
      </c>
      <c r="E21" s="13" t="s">
        <v>97</v>
      </c>
      <c r="G21" t="s">
        <v>98</v>
      </c>
      <c r="H21" s="4">
        <f>COUNTIFS('Acciones correctivas'!$A$5:$A$200,"&lt;&gt;",'Acciones correctivas'!$A$5:$A$200,"&lt;&gt;EJEMPLO*",'Acciones correctivas'!$I$5:$I$200,"&lt;&gt;Completada",'Acciones correctivas'!$I$5:$I$200,"&lt;&gt;Verificada eficaz",'Acciones correctivas'!$H$5:$H$200,"&gt;="&amp;TODAY(),'Acciones correctivas'!$H$5:$H$200,"&lt;="&amp;(TODAY()+7))</f>
      </c>
    </row>
    <row r="22" spans="1:8" x14ac:dyDescent="0.25">
      <c r="A22">
        <v>4</v>
      </c>
      <c r="B22">
        <f>COUNTIF('Lista de comprobación'!$K$5:$K$200,A22)</f>
      </c>
      <c r="C22">
        <f>COUNTIFS('Lista de comprobación'!$K$5:$K$200,A22,'Lista de comprobación'!$H$5:$H$200,"&lt;&gt;No evaluado",'Lista de comprobación'!$H$5:$H$200,"&lt;&gt;No aplica",'Lista de comprobación'!$H$5:$H$200,"&lt;&gt;")</f>
      </c>
      <c r="D22" s="14">
        <f>IFERROR(C22/(B22-COUNTIFS('Lista de comprobación'!$K$5:$K$200,A22,'Lista de comprobación'!$H$5:$H$200,"No aplica")),"—")</f>
      </c>
      <c r="E22">
        <f>COUNTIFS('Lista de comprobación'!$K$5:$K$200,A22,'Lista de comprobación'!$H$5:$H$200,"No conformidad")</f>
      </c>
      <c r="G22" t="s">
        <v>99</v>
      </c>
      <c r="H22" s="4">
        <f>COUNTIFS('Acciones correctivas'!$A$5:$A$200,"&lt;&gt;",'Acciones correctivas'!$A$5:$A$200,"&lt;&gt;EJEMPLO*",'Acciones correctivas'!$N$5:$N$200,"Eficaz")</f>
      </c>
    </row>
    <row r="23" spans="1:8" x14ac:dyDescent="0.25">
      <c r="A23">
        <v>5</v>
      </c>
      <c r="B23">
        <f>COUNTIF('Lista de comprobación'!$K$5:$K$200,A23)</f>
      </c>
      <c r="C23">
        <f>COUNTIFS('Lista de comprobación'!$K$5:$K$200,A23,'Lista de comprobación'!$H$5:$H$200,"&lt;&gt;No evaluado",'Lista de comprobación'!$H$5:$H$200,"&lt;&gt;No aplica",'Lista de comprobación'!$H$5:$H$200,"&lt;&gt;")</f>
      </c>
      <c r="D23" s="14">
        <f>IFERROR(C23/(B23-COUNTIFS('Lista de comprobación'!$K$5:$K$200,A23,'Lista de comprobación'!$H$5:$H$200,"No aplica")),"—")</f>
      </c>
      <c r="E23">
        <f>COUNTIFS('Lista de comprobación'!$K$5:$K$200,A23,'Lista de comprobación'!$H$5:$H$200,"No conformidad")</f>
      </c>
      <c r="G23" t="s">
        <v>100</v>
      </c>
      <c r="H23" s="11">
        <f>IFERROR(H19/H17,"—")</f>
      </c>
    </row>
    <row r="24" spans="1:5" x14ac:dyDescent="0.25">
      <c r="A24">
        <v>6</v>
      </c>
      <c r="B24">
        <f>COUNTIF('Lista de comprobación'!$K$5:$K$200,A24)</f>
      </c>
      <c r="C24">
        <f>COUNTIFS('Lista de comprobación'!$K$5:$K$200,A24,'Lista de comprobación'!$H$5:$H$200,"&lt;&gt;No evaluado",'Lista de comprobación'!$H$5:$H$200,"&lt;&gt;No aplica",'Lista de comprobación'!$H$5:$H$200,"&lt;&gt;")</f>
      </c>
      <c r="D24" s="14">
        <f>IFERROR(C24/(B24-COUNTIFS('Lista de comprobación'!$K$5:$K$200,A24,'Lista de comprobación'!$H$5:$H$200,"No aplica")),"—")</f>
      </c>
      <c r="E24">
        <f>COUNTIFS('Lista de comprobación'!$K$5:$K$200,A24,'Lista de comprobación'!$H$5:$H$200,"No conformidad")</f>
      </c>
    </row>
    <row r="25" spans="1:5" x14ac:dyDescent="0.25">
      <c r="A25">
        <v>7</v>
      </c>
      <c r="B25">
        <f>COUNTIF('Lista de comprobación'!$K$5:$K$200,A25)</f>
      </c>
      <c r="C25">
        <f>COUNTIFS('Lista de comprobación'!$K$5:$K$200,A25,'Lista de comprobación'!$H$5:$H$200,"&lt;&gt;No evaluado",'Lista de comprobación'!$H$5:$H$200,"&lt;&gt;No aplica",'Lista de comprobación'!$H$5:$H$200,"&lt;&gt;")</f>
      </c>
      <c r="D25" s="14">
        <f>IFERROR(C25/(B25-COUNTIFS('Lista de comprobación'!$K$5:$K$200,A25,'Lista de comprobación'!$H$5:$H$200,"No aplica")),"—")</f>
      </c>
      <c r="E25">
        <f>COUNTIFS('Lista de comprobación'!$K$5:$K$200,A25,'Lista de comprobación'!$H$5:$H$200,"No conformidad")</f>
      </c>
    </row>
    <row r="26" spans="1:5" x14ac:dyDescent="0.25">
      <c r="A26">
        <v>8</v>
      </c>
      <c r="B26">
        <f>COUNTIF('Lista de comprobación'!$K$5:$K$200,A26)</f>
      </c>
      <c r="C26">
        <f>COUNTIFS('Lista de comprobación'!$K$5:$K$200,A26,'Lista de comprobación'!$H$5:$H$200,"&lt;&gt;No evaluado",'Lista de comprobación'!$H$5:$H$200,"&lt;&gt;No aplica",'Lista de comprobación'!$H$5:$H$200,"&lt;&gt;")</f>
      </c>
      <c r="D26" s="14">
        <f>IFERROR(C26/(B26-COUNTIFS('Lista de comprobación'!$K$5:$K$200,A26,'Lista de comprobación'!$H$5:$H$200,"No aplica")),"—")</f>
      </c>
      <c r="E26">
        <f>COUNTIFS('Lista de comprobación'!$K$5:$K$200,A26,'Lista de comprobación'!$H$5:$H$200,"No conformidad")</f>
      </c>
    </row>
    <row r="27" spans="1:5" x14ac:dyDescent="0.25">
      <c r="A27">
        <v>9</v>
      </c>
      <c r="B27">
        <f>COUNTIF('Lista de comprobación'!$K$5:$K$200,A27)</f>
      </c>
      <c r="C27">
        <f>COUNTIFS('Lista de comprobación'!$K$5:$K$200,A27,'Lista de comprobación'!$H$5:$H$200,"&lt;&gt;No evaluado",'Lista de comprobación'!$H$5:$H$200,"&lt;&gt;No aplica",'Lista de comprobación'!$H$5:$H$200,"&lt;&gt;")</f>
      </c>
      <c r="D27" s="14">
        <f>IFERROR(C27/(B27-COUNTIFS('Lista de comprobación'!$K$5:$K$200,A27,'Lista de comprobación'!$H$5:$H$200,"No aplica")),"—")</f>
      </c>
      <c r="E27">
        <f>COUNTIFS('Lista de comprobación'!$K$5:$K$200,A27,'Lista de comprobación'!$H$5:$H$200,"No conformidad")</f>
      </c>
    </row>
    <row r="28" spans="1:5" x14ac:dyDescent="0.25">
      <c r="A28">
        <v>10</v>
      </c>
      <c r="B28">
        <f>COUNTIF('Lista de comprobación'!$K$5:$K$200,A28)</f>
      </c>
      <c r="C28">
        <f>COUNTIFS('Lista de comprobación'!$K$5:$K$200,A28,'Lista de comprobación'!$H$5:$H$200,"&lt;&gt;No evaluado",'Lista de comprobación'!$H$5:$H$200,"&lt;&gt;No aplica",'Lista de comprobación'!$H$5:$H$200,"&lt;&gt;")</f>
      </c>
      <c r="D28" s="14">
        <f>IFERROR(C28/(B28-COUNTIFS('Lista de comprobación'!$K$5:$K$200,A28,'Lista de comprobación'!$H$5:$H$200,"No aplica")),"—")</f>
      </c>
      <c r="E28">
        <f>COUNTIFS('Lista de comprobación'!$K$5:$K$200,A28,'Lista de comprobación'!$H$5:$H$200,"No conformidad")</f>
      </c>
    </row>
    <row r="31" spans="1:8" x14ac:dyDescent="0.25">
      <c r="A31" s="15" t="s">
        <v>101</v>
      </c>
      <c r="B31" s="15"/>
      <c r="C31" s="15"/>
      <c r="D31" s="15"/>
      <c r="E31" s="15"/>
      <c r="F31" s="15"/>
      <c r="G31" s="15"/>
      <c r="H31" s="15"/>
    </row>
    <row r="32" spans="1:8" x14ac:dyDescent="0.25">
      <c r="A32" s="15"/>
      <c r="B32" s="15"/>
      <c r="C32" s="15"/>
      <c r="D32" s="15"/>
      <c r="E32" s="15"/>
      <c r="F32" s="15"/>
      <c r="G32" s="15"/>
      <c r="H32" s="15"/>
    </row>
  </sheetData>
  <sheetProtection sheet="1"/>
  <mergeCells count="1">
    <mergeCell ref="A31:H32"/>
  </mergeCells>
  <conditionalFormatting sqref="D22:D28">
    <cfRule type="dataBar" priority="1">
      <dataBar>
        <cfvo type="num" val="0"/>
        <cfvo type="num" val="1"/>
        <color rgb="FF0097A7"/>
      </dataBar>
      <extLst>
        <ext xmlns:x14="http://schemas.microsoft.com/office/spreadsheetml/2009/9/main" uri="{B025F937-C7B1-47D3-B67F-A62EFF666E3E}">
          <x14:id>{E4BF99AB-2829-470F-9493-66D76669B0F2}</x14:id>
        </ext>
      </extLst>
    </cfRule>
  </conditionalFormatting>
  <pageSetup paperSize="9" orientation="landscape" fitToWidth="1" fitToHeight="0"/>
  <headerFooter>
    <oddFooter>&amp;LPanel&amp;CQualitySupport · v2026.1&amp;R&amp;P /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4BF99AB-2829-470F-9493-66D76669B0F2}">
            <x14:dataBar minLength="0" maxLength="100">
              <x14:cfvo type="num">
                <xm:f>0</xm:f>
              </x14:cfvo>
              <x14:cfvo type="num">
                <xm:f>1</xm:f>
              </x14:cfvo>
            </x14:dataBar>
          </x14:cfRule>
          <xm:sqref>D22:D28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Instrucciones</vt:lpstr>
      <vt:lpstr>Panel</vt:lpstr>
      <vt:lpstr>Datos generales</vt:lpstr>
      <vt:lpstr>Programa</vt:lpstr>
      <vt:lpstr>Procesos y alcance</vt:lpstr>
      <vt:lpstr>Lista de comprobación</vt:lpstr>
      <vt:lpstr>Evidencias revisadas</vt:lpstr>
      <vt:lpstr>Hallazgos</vt:lpstr>
      <vt:lpstr>No conformidades y obs.</vt:lpstr>
      <vt:lpstr>Acciones correctivas</vt:lpstr>
      <vt:lpstr>Responsables y fechas</vt:lpstr>
      <vt:lpstr>Seguimiento</vt:lpstr>
    </vt:vector>
  </TitlesOfParts>
  <Company>QualitySupport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QualitySupport</dc:creator>
  <dc:title>Plantilla de auditoría interna ISO 9001</dc:title>
  <dc:subject>Auditoría interna de sistemas de gestión de la calidad</dc:subject>
  <dc:description>Versión 2026.1. Plantilla gratuita de QualitySupport (qualitysupport.es). Sin macros. No reproduce el texto de ISO 9001.</dc:description>
  <cp:keywords>ISO 9001, auditoría interna, plantilla, ISO 19011, no conformidades</cp:keywords>
  <cp:category/>
  <cp:lastModifiedBy>QualitySupport</cp:lastModifiedBy>
  <dcterms:created xsi:type="dcterms:W3CDTF">2026-09-21T00:00:00Z</dcterms:created>
  <dcterms:modified xsi:type="dcterms:W3CDTF">2026-09-21T00:00:00Z</dcterms:modified>
</cp:coreProperties>
</file>